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C137DF50-F4F2-4C06-B531-EA014DBE3B8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tro" sheetId="3" r:id="rId1"/>
    <sheet name="Foderpl1" sheetId="1" r:id="rId2"/>
    <sheet name="Økologi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8" i="2" l="1"/>
  <c r="Q29" i="2"/>
  <c r="M29" i="2" s="1"/>
  <c r="Q28" i="2"/>
  <c r="Q27" i="2"/>
  <c r="Q26" i="2"/>
  <c r="Q15" i="2"/>
  <c r="Q14" i="2"/>
  <c r="M14" i="2" s="1"/>
  <c r="Q13" i="2"/>
  <c r="M13" i="2" s="1"/>
  <c r="Q12" i="2"/>
  <c r="M12" i="2" s="1"/>
  <c r="Q11" i="2"/>
  <c r="M11" i="2" s="1"/>
  <c r="Q10" i="2"/>
  <c r="M10" i="2" s="1"/>
  <c r="Q9" i="2"/>
  <c r="M9" i="2"/>
  <c r="H37" i="2"/>
  <c r="H28" i="2"/>
  <c r="D28" i="2" s="1"/>
  <c r="H27" i="2"/>
  <c r="H26" i="2"/>
  <c r="H25" i="2"/>
  <c r="H15" i="2"/>
  <c r="H14" i="2"/>
  <c r="D14" i="2" s="1"/>
  <c r="H13" i="2"/>
  <c r="D13" i="2" s="1"/>
  <c r="H12" i="2"/>
  <c r="D12" i="2" s="1"/>
  <c r="H11" i="2"/>
  <c r="D11" i="2" s="1"/>
  <c r="H10" i="2"/>
  <c r="D10" i="2" s="1"/>
  <c r="H9" i="2"/>
  <c r="D9" i="2" s="1"/>
  <c r="Q73" i="1"/>
  <c r="Q66" i="1"/>
  <c r="M66" i="1"/>
  <c r="Q65" i="1"/>
  <c r="Q64" i="1"/>
  <c r="M64" i="1" s="1"/>
  <c r="Q63" i="1"/>
  <c r="Q56" i="1"/>
  <c r="Q55" i="1"/>
  <c r="M55" i="1"/>
  <c r="Q54" i="1"/>
  <c r="Q60" i="1" s="1"/>
  <c r="M54" i="1"/>
  <c r="Q37" i="1"/>
  <c r="Q28" i="1"/>
  <c r="M28" i="1"/>
  <c r="Q27" i="1"/>
  <c r="Q26" i="1"/>
  <c r="Q25" i="1"/>
  <c r="Q21" i="1"/>
  <c r="M21" i="1" s="1"/>
  <c r="Q20" i="1"/>
  <c r="M20" i="1" s="1"/>
  <c r="Q12" i="1"/>
  <c r="Q11" i="1"/>
  <c r="M11" i="1" s="1"/>
  <c r="Q10" i="1"/>
  <c r="M10" i="1" s="1"/>
  <c r="Q9" i="1"/>
  <c r="M9" i="1" s="1"/>
  <c r="H72" i="1"/>
  <c r="H65" i="1"/>
  <c r="D65" i="1"/>
  <c r="H64" i="1"/>
  <c r="H63" i="1"/>
  <c r="D63" i="1" s="1"/>
  <c r="H62" i="1"/>
  <c r="H55" i="1"/>
  <c r="H54" i="1"/>
  <c r="D54" i="1" s="1"/>
  <c r="H53" i="1"/>
  <c r="H59" i="1" s="1"/>
  <c r="D53" i="1"/>
  <c r="H36" i="1"/>
  <c r="H27" i="1"/>
  <c r="D27" i="1" s="1"/>
  <c r="H26" i="1"/>
  <c r="H25" i="1"/>
  <c r="H24" i="1"/>
  <c r="H20" i="1"/>
  <c r="D20" i="1" s="1"/>
  <c r="H19" i="1"/>
  <c r="D19" i="1" s="1"/>
  <c r="H12" i="1"/>
  <c r="H11" i="1"/>
  <c r="D11" i="1" s="1"/>
  <c r="H10" i="1"/>
  <c r="D10" i="1" s="1"/>
  <c r="H9" i="1"/>
  <c r="D9" i="1" s="1"/>
  <c r="Q20" i="2" l="1"/>
  <c r="H19" i="2"/>
  <c r="Q30" i="2"/>
  <c r="Q39" i="2" s="1"/>
  <c r="Q40" i="2" s="1"/>
  <c r="H29" i="2"/>
  <c r="H38" i="2" s="1"/>
  <c r="H39" i="2" s="1"/>
  <c r="Q67" i="1"/>
  <c r="Q74" i="1" s="1"/>
  <c r="Q75" i="1" s="1"/>
  <c r="Q17" i="1"/>
  <c r="Q29" i="1"/>
  <c r="Q38" i="1" s="1"/>
  <c r="H28" i="1"/>
  <c r="H37" i="1" s="1"/>
  <c r="H66" i="1"/>
  <c r="H73" i="1" s="1"/>
  <c r="H74" i="1" s="1"/>
  <c r="H16" i="1"/>
  <c r="H38" i="1" l="1"/>
  <c r="Q39" i="1"/>
</calcChain>
</file>

<file path=xl/sharedStrings.xml><?xml version="1.0" encoding="utf-8"?>
<sst xmlns="http://schemas.openxmlformats.org/spreadsheetml/2006/main" count="703" uniqueCount="77">
  <si>
    <t>Kødkvæg med opdræt og ungtyre</t>
  </si>
  <si>
    <t>Kalkulebeskrivelse:</t>
  </si>
  <si>
    <t>Kvægkalkuler</t>
  </si>
  <si>
    <t>Kalkulen gælder for:</t>
  </si>
  <si>
    <t>2022</t>
  </si>
  <si>
    <t>Produktionsform:</t>
  </si>
  <si>
    <t>Konventionel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</si>
  <si>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</si>
  <si>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</si>
  <si>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</si>
  <si>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</si>
  <si>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</si>
  <si>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</si>
  <si>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</si>
  <si>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</si>
  <si>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Dyreomsætning</t>
  </si>
  <si>
    <t>Salg af køer til slagtning</t>
  </si>
  <si>
    <t>Kg</t>
  </si>
  <si>
    <t>Stk</t>
  </si>
  <si>
    <t>Salg af kvier til slagtning</t>
  </si>
  <si>
    <t>Salg af ungtyr slagtning</t>
  </si>
  <si>
    <t>Slagtepræmie</t>
  </si>
  <si>
    <t>Besætningsforskydning</t>
  </si>
  <si>
    <t>Bruttoudbytte i alt</t>
  </si>
  <si>
    <t>Stykomkostninger</t>
  </si>
  <si>
    <t>Rapsskrå</t>
  </si>
  <si>
    <t>Fe</t>
  </si>
  <si>
    <t>Valset byg</t>
  </si>
  <si>
    <t>Sødmælk til kalve</t>
  </si>
  <si>
    <t>Mineralblandinger køer</t>
  </si>
  <si>
    <t>Mineralblandinger kvier</t>
  </si>
  <si>
    <t>Afgræsning</t>
  </si>
  <si>
    <t>Enh</t>
  </si>
  <si>
    <t>FEN</t>
  </si>
  <si>
    <t>Græsensilage</t>
  </si>
  <si>
    <t>Hø</t>
  </si>
  <si>
    <t>Halm foder</t>
  </si>
  <si>
    <t>Foderomkostninger i alt</t>
  </si>
  <si>
    <t>Dyrlæge</t>
  </si>
  <si>
    <t>Avlsomkostninger</t>
  </si>
  <si>
    <t>Produktionsrådgivning</t>
  </si>
  <si>
    <t>Klovbeskæring</t>
  </si>
  <si>
    <t>Halm strøelse</t>
  </si>
  <si>
    <t>Diverse omkostninger</t>
  </si>
  <si>
    <t>Øvrige omkostninger i alt</t>
  </si>
  <si>
    <t>Stykomkostninger i alt</t>
  </si>
  <si>
    <t>Dækningsbidrag pr. KPE</t>
  </si>
  <si>
    <t>Eksl. evt. naturpleje indtægt.</t>
  </si>
  <si>
    <t>Total slagtevægt køer 378 kg, kvier 297 kg og ungtyr 320 kg</t>
  </si>
  <si>
    <t>- Ajourført: 29. september 2022</t>
  </si>
  <si>
    <t>Kødkvæg, Feedlot</t>
  </si>
  <si>
    <t>Køb af tyrekalv til opfedning</t>
  </si>
  <si>
    <t>Salg af ungtyre slagtning</t>
  </si>
  <si>
    <t>Byg køb</t>
  </si>
  <si>
    <t>Mineralblandinger kalve</t>
  </si>
  <si>
    <t>Fragt af dyr</t>
  </si>
  <si>
    <t>DB pr. produceret kødkvægsungtyr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</si>
  <si>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</si>
  <si>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</si>
  <si>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</si>
  <si>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</si>
  <si>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2023</t>
  </si>
  <si>
    <t>Kopræmie</t>
  </si>
  <si>
    <t>Økologisk</t>
  </si>
  <si>
    <t>Økologitillæg køer</t>
  </si>
  <si>
    <t>Økologitillæg kvier</t>
  </si>
  <si>
    <t>Økologitilæg tyre</t>
  </si>
  <si>
    <t>Økologitillæg køer er ud fra dyr med form under 7,5 og kvier og tyre med form under 3,5.</t>
  </si>
  <si>
    <t>Udgiver:</t>
  </si>
  <si>
    <t>SEGES Innovation P/S</t>
  </si>
  <si>
    <t xml:space="preserve">Regneark med budgetkalkuler </t>
  </si>
  <si>
    <t>Udgivelsesdato:</t>
  </si>
  <si>
    <t>Forfatter:</t>
  </si>
  <si>
    <t xml:space="preserve">Karen Jørgensen </t>
  </si>
  <si>
    <t>Version:</t>
  </si>
  <si>
    <t>Ansvar:</t>
  </si>
  <si>
    <t>Se vilkår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</si>
</sst>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_ ;\-#,##0.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2" fillId="3" borderId="0" xfId="0" applyFont="1" applyFill="1"/>
    <xf numFmtId="0" fontId="0" fillId="0" borderId="3" xfId="0" applyBorder="1"/>
    <xf numFmtId="0" fontId="6" fillId="0" borderId="3" xfId="0" applyFont="1" applyBorder="1"/>
    <xf numFmtId="0" fontId="6" fillId="0" borderId="4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/>
    </xf>
    <xf numFmtId="0" fontId="5" fillId="0" borderId="3" xfId="1" applyFill="1" applyBorder="1" applyAlignment="1" applyProtection="1"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161925</xdr:rowOff>
    </xdr:from>
    <xdr:to>
      <xdr:col>3</xdr:col>
      <xdr:colOff>3316133</xdr:colOff>
      <xdr:row>4</xdr:row>
      <xdr:rowOff>159975</xdr:rowOff>
    </xdr:to>
    <xdr:pic>
      <xdr:nvPicPr>
        <xdr:cNvPr id="3" name="Pladsholder til billede 7">
          <a:extLst>
            <a:ext uri="{FF2B5EF4-FFF2-40B4-BE49-F238E27FC236}">
              <a16:creationId xmlns:a16="http://schemas.microsoft.com/office/drawing/2014/main" id="{2C23ED08-B3AD-4FD8-BB10-C87D1FFF2B9D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" r="48"/>
        <a:stretch>
          <a:fillRect/>
        </a:stretch>
      </xdr:blipFill>
      <xdr:spPr>
        <a:xfrm>
          <a:off x="3429000" y="546100"/>
          <a:ext cx="2963708" cy="37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dbrugsinfo.dk/public/2/1/8/abonnement_om_landbrugs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41E6D-508E-414A-8743-0F24188B27E7}">
  <dimension ref="B3:E31"/>
  <sheetViews>
    <sheetView showGridLines="0" tabSelected="1" topLeftCell="A2" workbookViewId="0">
      <selection activeCell="A2" sqref="A1:XFD1048576"/>
    </sheetView>
  </sheetViews>
  <sheetFormatPr defaultRowHeight="15" x14ac:dyDescent="0.25"/>
  <cols>
    <col min="2" max="2" width="4.7109375" customWidth="1"/>
    <col min="3" max="3" width="32.140625" customWidth="1"/>
    <col min="4" max="4" width="62.28515625" customWidth="1"/>
    <col min="5" max="5" width="3.140625" customWidth="1"/>
  </cols>
  <sheetData>
    <row r="3" spans="2:5" x14ac:dyDescent="0.25">
      <c r="B3" s="18"/>
      <c r="C3" s="18"/>
      <c r="D3" s="18"/>
      <c r="E3" s="18"/>
    </row>
    <row r="4" spans="2:5" x14ac:dyDescent="0.25">
      <c r="B4" s="18"/>
      <c r="C4" s="18"/>
      <c r="D4" s="18"/>
      <c r="E4" s="18"/>
    </row>
    <row r="5" spans="2:5" x14ac:dyDescent="0.25">
      <c r="B5" s="18"/>
      <c r="C5" s="18"/>
      <c r="D5" s="18"/>
      <c r="E5" s="18"/>
    </row>
    <row r="6" spans="2:5" x14ac:dyDescent="0.25">
      <c r="B6" s="18"/>
      <c r="C6" s="18"/>
      <c r="D6" s="18"/>
      <c r="E6" s="18"/>
    </row>
    <row r="7" spans="2:5" x14ac:dyDescent="0.25">
      <c r="B7" s="18"/>
      <c r="C7" s="19" t="s">
        <v>68</v>
      </c>
      <c r="D7" s="20" t="s">
        <v>69</v>
      </c>
      <c r="E7" s="18"/>
    </row>
    <row r="8" spans="2:5" x14ac:dyDescent="0.25">
      <c r="B8" s="18"/>
      <c r="C8" s="20"/>
      <c r="D8" s="21" t="s">
        <v>70</v>
      </c>
      <c r="E8" s="18"/>
    </row>
    <row r="9" spans="2:5" x14ac:dyDescent="0.25">
      <c r="B9" s="18"/>
      <c r="C9" s="20" t="s">
        <v>71</v>
      </c>
      <c r="D9" s="22">
        <v>44915</v>
      </c>
      <c r="E9" s="18"/>
    </row>
    <row r="10" spans="2:5" x14ac:dyDescent="0.25">
      <c r="B10" s="18"/>
      <c r="C10" s="20" t="s">
        <v>72</v>
      </c>
      <c r="D10" s="20" t="s">
        <v>73</v>
      </c>
      <c r="E10" s="18"/>
    </row>
    <row r="11" spans="2:5" x14ac:dyDescent="0.25">
      <c r="B11" s="18"/>
      <c r="C11" s="20" t="s">
        <v>74</v>
      </c>
      <c r="D11" s="20"/>
      <c r="E11" s="18"/>
    </row>
    <row r="12" spans="2:5" x14ac:dyDescent="0.25">
      <c r="B12" s="18"/>
      <c r="C12" s="20" t="s">
        <v>75</v>
      </c>
      <c r="D12" s="23" t="s">
        <v>76</v>
      </c>
      <c r="E12" s="18"/>
    </row>
    <row r="13" spans="2:5" x14ac:dyDescent="0.25">
      <c r="B13" s="18"/>
      <c r="C13" s="18"/>
      <c r="D13" s="18"/>
      <c r="E13" s="18"/>
    </row>
    <row r="14" spans="2:5" x14ac:dyDescent="0.25">
      <c r="B14" s="18"/>
      <c r="C14" s="18"/>
      <c r="D14" s="18"/>
      <c r="E14" s="18"/>
    </row>
    <row r="15" spans="2:5" x14ac:dyDescent="0.25">
      <c r="B15" s="18"/>
      <c r="C15" s="18"/>
      <c r="D15" s="18"/>
      <c r="E15" s="18"/>
    </row>
    <row r="16" spans="2:5" x14ac:dyDescent="0.25">
      <c r="B16" s="18"/>
      <c r="C16" s="18"/>
      <c r="D16" s="18"/>
      <c r="E16" s="18"/>
    </row>
    <row r="17" spans="2:5" x14ac:dyDescent="0.25">
      <c r="B17" s="18"/>
      <c r="C17" s="18"/>
      <c r="D17" s="18"/>
      <c r="E17" s="18"/>
    </row>
    <row r="18" spans="2:5" x14ac:dyDescent="0.25">
      <c r="B18" s="18"/>
      <c r="C18" s="18"/>
      <c r="D18" s="18"/>
      <c r="E18" s="18"/>
    </row>
    <row r="19" spans="2:5" x14ac:dyDescent="0.25">
      <c r="B19" s="18"/>
      <c r="C19" s="18"/>
      <c r="D19" s="18"/>
      <c r="E19" s="18"/>
    </row>
    <row r="20" spans="2:5" x14ac:dyDescent="0.25">
      <c r="B20" s="18"/>
      <c r="C20" s="18"/>
      <c r="D20" s="18"/>
      <c r="E20" s="18"/>
    </row>
    <row r="21" spans="2:5" x14ac:dyDescent="0.25">
      <c r="B21" s="18"/>
      <c r="C21" s="18"/>
      <c r="D21" s="18"/>
      <c r="E21" s="18"/>
    </row>
    <row r="22" spans="2:5" x14ac:dyDescent="0.25">
      <c r="B22" s="18"/>
      <c r="C22" s="18"/>
      <c r="D22" s="18"/>
      <c r="E22" s="18"/>
    </row>
    <row r="23" spans="2:5" x14ac:dyDescent="0.25">
      <c r="B23" s="18"/>
      <c r="C23" s="18"/>
      <c r="D23" s="18"/>
      <c r="E23" s="18"/>
    </row>
    <row r="24" spans="2:5" x14ac:dyDescent="0.25">
      <c r="B24" s="18"/>
      <c r="C24" s="18"/>
      <c r="D24" s="18"/>
      <c r="E24" s="18"/>
    </row>
    <row r="25" spans="2:5" x14ac:dyDescent="0.25">
      <c r="B25" s="18"/>
      <c r="C25" s="18"/>
      <c r="D25" s="18"/>
      <c r="E25" s="18"/>
    </row>
    <row r="26" spans="2:5" x14ac:dyDescent="0.25">
      <c r="B26" s="18"/>
      <c r="C26" s="18"/>
      <c r="D26" s="18"/>
      <c r="E26" s="18"/>
    </row>
    <row r="27" spans="2:5" x14ac:dyDescent="0.25">
      <c r="B27" s="18"/>
      <c r="C27" s="18"/>
      <c r="D27" s="18"/>
      <c r="E27" s="18"/>
    </row>
    <row r="28" spans="2:5" x14ac:dyDescent="0.25">
      <c r="B28" s="18"/>
      <c r="C28" s="18"/>
      <c r="D28" s="18"/>
      <c r="E28" s="18"/>
    </row>
    <row r="29" spans="2:5" x14ac:dyDescent="0.25">
      <c r="B29" s="18"/>
      <c r="C29" s="18"/>
      <c r="D29" s="18"/>
      <c r="E29" s="18"/>
    </row>
    <row r="30" spans="2:5" x14ac:dyDescent="0.25">
      <c r="B30" s="18"/>
      <c r="C30" s="18"/>
      <c r="D30" s="18"/>
      <c r="E30" s="18"/>
    </row>
    <row r="31" spans="2:5" x14ac:dyDescent="0.25">
      <c r="B31" s="18"/>
      <c r="C31" s="18"/>
      <c r="D31" s="18"/>
      <c r="E31" s="18"/>
    </row>
  </sheetData>
  <hyperlinks>
    <hyperlink ref="D12" r:id="rId1" xr:uid="{73DD36DE-0183-4069-ADFC-40EE4B14906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13.5703125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9.140625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" t="s">
        <v>1</v>
      </c>
      <c r="B2" s="1" t="s">
        <v>2</v>
      </c>
      <c r="J2" s="11" t="s">
        <v>1</v>
      </c>
      <c r="K2" s="11" t="s">
        <v>2</v>
      </c>
    </row>
    <row r="3" spans="1:17" x14ac:dyDescent="0.25">
      <c r="A3" s="1" t="s">
        <v>3</v>
      </c>
      <c r="B3" s="1" t="s">
        <v>4</v>
      </c>
      <c r="J3" s="11" t="s">
        <v>3</v>
      </c>
      <c r="K3" s="11" t="s">
        <v>61</v>
      </c>
    </row>
    <row r="4" spans="1:17" x14ac:dyDescent="0.25">
      <c r="A4" s="1" t="s">
        <v>5</v>
      </c>
      <c r="B4" s="1" t="s">
        <v>6</v>
      </c>
      <c r="J4" s="11" t="s">
        <v>5</v>
      </c>
      <c r="K4" s="11" t="s">
        <v>6</v>
      </c>
    </row>
    <row r="6" spans="1:17" x14ac:dyDescent="0.25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9</v>
      </c>
      <c r="G6" s="6" t="s">
        <v>12</v>
      </c>
      <c r="H6" s="6" t="s">
        <v>13</v>
      </c>
      <c r="J6" s="5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12</v>
      </c>
      <c r="Q6" s="6" t="s">
        <v>13</v>
      </c>
    </row>
    <row r="7" spans="1:17" x14ac:dyDescent="0.25">
      <c r="A7" s="7" t="s">
        <v>14</v>
      </c>
      <c r="B7" s="8"/>
      <c r="C7" s="9" t="s">
        <v>9</v>
      </c>
      <c r="D7" s="8"/>
      <c r="E7" s="8"/>
      <c r="F7" s="9" t="s">
        <v>9</v>
      </c>
      <c r="G7" s="8"/>
      <c r="H7" s="8"/>
      <c r="J7" s="12" t="s">
        <v>14</v>
      </c>
      <c r="K7" s="8"/>
      <c r="L7" s="13" t="s">
        <v>9</v>
      </c>
      <c r="M7" s="8"/>
      <c r="N7" s="8"/>
      <c r="O7" s="13" t="s">
        <v>9</v>
      </c>
      <c r="P7" s="8"/>
      <c r="Q7" s="8"/>
    </row>
    <row r="8" spans="1:17" x14ac:dyDescent="0.25">
      <c r="A8" s="7" t="s">
        <v>15</v>
      </c>
      <c r="B8" s="8"/>
      <c r="C8" s="9" t="s">
        <v>9</v>
      </c>
      <c r="D8" s="8"/>
      <c r="E8" s="8"/>
      <c r="F8" s="9" t="s">
        <v>9</v>
      </c>
      <c r="G8" s="8"/>
      <c r="H8" s="8"/>
      <c r="J8" s="12" t="s">
        <v>15</v>
      </c>
      <c r="K8" s="8"/>
      <c r="L8" s="13" t="s">
        <v>9</v>
      </c>
      <c r="M8" s="8"/>
      <c r="N8" s="8"/>
      <c r="O8" s="13" t="s">
        <v>9</v>
      </c>
      <c r="P8" s="8"/>
      <c r="Q8" s="8"/>
    </row>
    <row r="9" spans="1:17" x14ac:dyDescent="0.25">
      <c r="A9" s="10" t="s">
        <v>16</v>
      </c>
      <c r="B9" s="2">
        <v>83.16</v>
      </c>
      <c r="C9" s="9" t="s">
        <v>17</v>
      </c>
      <c r="D9" s="3">
        <f>H9/B9</f>
        <v>32</v>
      </c>
      <c r="E9" s="4">
        <v>0.22</v>
      </c>
      <c r="F9" s="9" t="s">
        <v>18</v>
      </c>
      <c r="G9" s="3">
        <v>12096</v>
      </c>
      <c r="H9" s="2">
        <f>E9*G9</f>
        <v>2661.12</v>
      </c>
      <c r="J9" s="14" t="s">
        <v>16</v>
      </c>
      <c r="K9" s="15">
        <v>83.16</v>
      </c>
      <c r="L9" s="13" t="s">
        <v>17</v>
      </c>
      <c r="M9" s="16">
        <f>Q9/K9</f>
        <v>31</v>
      </c>
      <c r="N9" s="17">
        <v>0.22</v>
      </c>
      <c r="O9" s="13" t="s">
        <v>18</v>
      </c>
      <c r="P9" s="16">
        <v>11718</v>
      </c>
      <c r="Q9" s="15">
        <f>N9*P9</f>
        <v>2577.96</v>
      </c>
    </row>
    <row r="10" spans="1:17" x14ac:dyDescent="0.25">
      <c r="A10" s="10" t="s">
        <v>19</v>
      </c>
      <c r="B10" s="2">
        <v>59.4</v>
      </c>
      <c r="C10" s="9" t="s">
        <v>17</v>
      </c>
      <c r="D10" s="3">
        <f>H10/B10</f>
        <v>35</v>
      </c>
      <c r="E10" s="4">
        <v>0.2</v>
      </c>
      <c r="F10" s="9" t="s">
        <v>18</v>
      </c>
      <c r="G10" s="3">
        <v>10395</v>
      </c>
      <c r="H10" s="2">
        <f>E10*G10</f>
        <v>2079</v>
      </c>
      <c r="J10" s="14" t="s">
        <v>19</v>
      </c>
      <c r="K10" s="15">
        <v>59.4</v>
      </c>
      <c r="L10" s="13" t="s">
        <v>17</v>
      </c>
      <c r="M10" s="16">
        <f>Q10/K10</f>
        <v>33</v>
      </c>
      <c r="N10" s="17">
        <v>0.2</v>
      </c>
      <c r="O10" s="13" t="s">
        <v>18</v>
      </c>
      <c r="P10" s="16">
        <v>9801</v>
      </c>
      <c r="Q10" s="15">
        <f>N10*P10</f>
        <v>1960.2</v>
      </c>
    </row>
    <row r="11" spans="1:17" x14ac:dyDescent="0.25">
      <c r="A11" s="10" t="s">
        <v>20</v>
      </c>
      <c r="B11" s="2">
        <v>145.30000000000001</v>
      </c>
      <c r="C11" s="9" t="s">
        <v>17</v>
      </c>
      <c r="D11" s="3">
        <f>H11/B11</f>
        <v>33.995320027529253</v>
      </c>
      <c r="E11" s="4">
        <v>0.45400000000000001</v>
      </c>
      <c r="F11" s="9" t="s">
        <v>18</v>
      </c>
      <c r="G11" s="3">
        <v>10880</v>
      </c>
      <c r="H11" s="2">
        <f>E11*G11</f>
        <v>4939.5200000000004</v>
      </c>
      <c r="J11" s="14" t="s">
        <v>20</v>
      </c>
      <c r="K11" s="15">
        <v>145.30000000000001</v>
      </c>
      <c r="L11" s="13" t="s">
        <v>17</v>
      </c>
      <c r="M11" s="16">
        <f>Q11/K11</f>
        <v>30.99573296627667</v>
      </c>
      <c r="N11" s="17">
        <v>0.45400000000000001</v>
      </c>
      <c r="O11" s="13" t="s">
        <v>18</v>
      </c>
      <c r="P11" s="16">
        <v>9920</v>
      </c>
      <c r="Q11" s="15">
        <f>N11*P11</f>
        <v>4503.68</v>
      </c>
    </row>
    <row r="12" spans="1:17" x14ac:dyDescent="0.25">
      <c r="A12" s="10" t="s">
        <v>21</v>
      </c>
      <c r="B12" s="2"/>
      <c r="C12" s="9" t="s">
        <v>9</v>
      </c>
      <c r="D12" s="2"/>
      <c r="E12" s="4">
        <v>0.45400000000000001</v>
      </c>
      <c r="F12" s="9" t="s">
        <v>18</v>
      </c>
      <c r="G12" s="2">
        <v>900</v>
      </c>
      <c r="H12" s="2">
        <f>E12*G12</f>
        <v>408.6</v>
      </c>
      <c r="J12" s="14" t="s">
        <v>21</v>
      </c>
      <c r="K12" s="15"/>
      <c r="L12" s="13" t="s">
        <v>9</v>
      </c>
      <c r="M12" s="15"/>
      <c r="N12" s="17">
        <v>0.45400000000000001</v>
      </c>
      <c r="O12" s="13" t="s">
        <v>18</v>
      </c>
      <c r="P12" s="15">
        <v>900</v>
      </c>
      <c r="Q12" s="15">
        <f>N12*P12</f>
        <v>408.6</v>
      </c>
    </row>
    <row r="13" spans="1:17" x14ac:dyDescent="0.25">
      <c r="A13" s="10" t="s">
        <v>9</v>
      </c>
      <c r="B13" s="2"/>
      <c r="C13" s="9" t="s">
        <v>9</v>
      </c>
      <c r="D13" s="2"/>
      <c r="E13" s="2"/>
      <c r="F13" s="9" t="s">
        <v>9</v>
      </c>
      <c r="G13" s="2"/>
      <c r="H13" s="2"/>
      <c r="J13" s="14" t="s">
        <v>62</v>
      </c>
      <c r="K13" s="15"/>
      <c r="L13" s="13" t="s">
        <v>9</v>
      </c>
      <c r="M13" s="15"/>
      <c r="N13" s="15"/>
      <c r="O13" s="13" t="s">
        <v>18</v>
      </c>
      <c r="P13" s="15"/>
      <c r="Q13" s="15">
        <v>135</v>
      </c>
    </row>
    <row r="14" spans="1:17" x14ac:dyDescent="0.25">
      <c r="A14" s="10" t="s">
        <v>22</v>
      </c>
      <c r="B14" s="2"/>
      <c r="C14" s="9" t="s">
        <v>9</v>
      </c>
      <c r="D14" s="2"/>
      <c r="E14" s="2"/>
      <c r="F14" s="9" t="s">
        <v>9</v>
      </c>
      <c r="G14" s="2"/>
      <c r="H14" s="2"/>
      <c r="J14" s="14" t="s">
        <v>9</v>
      </c>
      <c r="K14" s="15"/>
      <c r="L14" s="13" t="s">
        <v>9</v>
      </c>
      <c r="M14" s="15"/>
      <c r="N14" s="15"/>
      <c r="O14" s="13" t="s">
        <v>9</v>
      </c>
      <c r="P14" s="15"/>
      <c r="Q14" s="15"/>
    </row>
    <row r="15" spans="1:17" x14ac:dyDescent="0.25">
      <c r="A15" s="10" t="s">
        <v>9</v>
      </c>
      <c r="B15" s="2"/>
      <c r="C15" s="9" t="s">
        <v>9</v>
      </c>
      <c r="D15" s="2"/>
      <c r="E15" s="2"/>
      <c r="F15" s="9" t="s">
        <v>9</v>
      </c>
      <c r="G15" s="2"/>
      <c r="H15" s="2"/>
      <c r="J15" s="14" t="s">
        <v>22</v>
      </c>
      <c r="K15" s="15"/>
      <c r="L15" s="13" t="s">
        <v>9</v>
      </c>
      <c r="M15" s="15"/>
      <c r="N15" s="15"/>
      <c r="O15" s="13" t="s">
        <v>9</v>
      </c>
      <c r="P15" s="15"/>
      <c r="Q15" s="15"/>
    </row>
    <row r="16" spans="1:17" x14ac:dyDescent="0.25">
      <c r="A16" s="7" t="s">
        <v>23</v>
      </c>
      <c r="B16" s="8"/>
      <c r="C16" s="9" t="s">
        <v>9</v>
      </c>
      <c r="D16" s="8"/>
      <c r="E16" s="8"/>
      <c r="F16" s="9" t="s">
        <v>9</v>
      </c>
      <c r="G16" s="8"/>
      <c r="H16" s="8">
        <f>SUM(H8:H15)</f>
        <v>10088.24</v>
      </c>
      <c r="J16" s="14" t="s">
        <v>9</v>
      </c>
      <c r="K16" s="15"/>
      <c r="L16" s="13" t="s">
        <v>9</v>
      </c>
      <c r="M16" s="15"/>
      <c r="N16" s="15"/>
      <c r="O16" s="13" t="s">
        <v>9</v>
      </c>
      <c r="P16" s="15"/>
      <c r="Q16" s="15"/>
    </row>
    <row r="17" spans="1:17" x14ac:dyDescent="0.25">
      <c r="A17" s="10" t="s">
        <v>9</v>
      </c>
      <c r="B17" s="2"/>
      <c r="C17" s="9" t="s">
        <v>9</v>
      </c>
      <c r="D17" s="2"/>
      <c r="E17" s="2"/>
      <c r="F17" s="9" t="s">
        <v>9</v>
      </c>
      <c r="G17" s="2"/>
      <c r="H17" s="2"/>
      <c r="J17" s="12" t="s">
        <v>23</v>
      </c>
      <c r="K17" s="8"/>
      <c r="L17" s="13" t="s">
        <v>9</v>
      </c>
      <c r="M17" s="8"/>
      <c r="N17" s="8"/>
      <c r="O17" s="13" t="s">
        <v>9</v>
      </c>
      <c r="P17" s="8"/>
      <c r="Q17" s="8">
        <f>SUM(Q8:Q16)</f>
        <v>9585.44</v>
      </c>
    </row>
    <row r="18" spans="1:17" x14ac:dyDescent="0.25">
      <c r="A18" s="7" t="s">
        <v>24</v>
      </c>
      <c r="B18" s="8"/>
      <c r="C18" s="9" t="s">
        <v>9</v>
      </c>
      <c r="D18" s="8"/>
      <c r="E18" s="8"/>
      <c r="F18" s="9" t="s">
        <v>9</v>
      </c>
      <c r="G18" s="8"/>
      <c r="H18" s="8"/>
      <c r="J18" s="14" t="s">
        <v>9</v>
      </c>
      <c r="K18" s="15"/>
      <c r="L18" s="13" t="s">
        <v>9</v>
      </c>
      <c r="M18" s="15"/>
      <c r="N18" s="15"/>
      <c r="O18" s="13" t="s">
        <v>9</v>
      </c>
      <c r="P18" s="15"/>
      <c r="Q18" s="15"/>
    </row>
    <row r="19" spans="1:17" x14ac:dyDescent="0.25">
      <c r="A19" s="10" t="s">
        <v>25</v>
      </c>
      <c r="B19" s="2">
        <v>-82</v>
      </c>
      <c r="C19" s="9" t="s">
        <v>26</v>
      </c>
      <c r="D19" s="4">
        <f>H19/B19</f>
        <v>2.1229878048780488</v>
      </c>
      <c r="E19" s="2">
        <v>-74</v>
      </c>
      <c r="F19" s="9" t="s">
        <v>17</v>
      </c>
      <c r="G19" s="4">
        <v>2.3525</v>
      </c>
      <c r="H19" s="2">
        <f>E19*G19</f>
        <v>-174.08500000000001</v>
      </c>
      <c r="J19" s="12" t="s">
        <v>24</v>
      </c>
      <c r="K19" s="8"/>
      <c r="L19" s="13" t="s">
        <v>9</v>
      </c>
      <c r="M19" s="8"/>
      <c r="N19" s="8"/>
      <c r="O19" s="13" t="s">
        <v>9</v>
      </c>
      <c r="P19" s="8"/>
      <c r="Q19" s="8"/>
    </row>
    <row r="20" spans="1:17" x14ac:dyDescent="0.25">
      <c r="A20" s="10" t="s">
        <v>27</v>
      </c>
      <c r="B20" s="2">
        <v>-475</v>
      </c>
      <c r="C20" s="9" t="s">
        <v>26</v>
      </c>
      <c r="D20" s="4">
        <f>H20/B20</f>
        <v>2.4795157894736848</v>
      </c>
      <c r="E20" s="2">
        <v>-498</v>
      </c>
      <c r="F20" s="9" t="s">
        <v>17</v>
      </c>
      <c r="G20" s="4">
        <v>2.3650000000000002</v>
      </c>
      <c r="H20" s="2">
        <f>E20*G20</f>
        <v>-1177.7700000000002</v>
      </c>
      <c r="J20" s="14" t="s">
        <v>25</v>
      </c>
      <c r="K20" s="15">
        <v>-82</v>
      </c>
      <c r="L20" s="13" t="s">
        <v>26</v>
      </c>
      <c r="M20" s="17">
        <f>Q20/K20</f>
        <v>2.2921951219512198</v>
      </c>
      <c r="N20" s="15">
        <v>-74</v>
      </c>
      <c r="O20" s="13" t="s">
        <v>17</v>
      </c>
      <c r="P20" s="17">
        <v>2.54</v>
      </c>
      <c r="Q20" s="15">
        <f>N20*P20</f>
        <v>-187.96</v>
      </c>
    </row>
    <row r="21" spans="1:17" x14ac:dyDescent="0.25">
      <c r="A21" s="10" t="s">
        <v>28</v>
      </c>
      <c r="B21" s="2">
        <v>-387</v>
      </c>
      <c r="C21" s="9" t="s">
        <v>26</v>
      </c>
      <c r="D21" s="4"/>
      <c r="E21" s="2">
        <v>-1625</v>
      </c>
      <c r="F21" s="9" t="s">
        <v>17</v>
      </c>
      <c r="G21" s="4"/>
      <c r="H21" s="2"/>
      <c r="J21" s="14" t="s">
        <v>27</v>
      </c>
      <c r="K21" s="15">
        <v>-475</v>
      </c>
      <c r="L21" s="13" t="s">
        <v>26</v>
      </c>
      <c r="M21" s="17">
        <f>Q21/K21</f>
        <v>2.2541052631578946</v>
      </c>
      <c r="N21" s="15">
        <v>-498</v>
      </c>
      <c r="O21" s="13" t="s">
        <v>17</v>
      </c>
      <c r="P21" s="17">
        <v>2.15</v>
      </c>
      <c r="Q21" s="15">
        <f>N21*P21</f>
        <v>-1070.7</v>
      </c>
    </row>
    <row r="22" spans="1:17" x14ac:dyDescent="0.25">
      <c r="A22" s="10" t="s">
        <v>29</v>
      </c>
      <c r="B22" s="2"/>
      <c r="C22" s="9" t="s">
        <v>26</v>
      </c>
      <c r="D22" s="2"/>
      <c r="E22" s="2"/>
      <c r="F22" s="9" t="s">
        <v>17</v>
      </c>
      <c r="G22" s="2"/>
      <c r="H22" s="2">
        <v>-270</v>
      </c>
      <c r="J22" s="14" t="s">
        <v>28</v>
      </c>
      <c r="K22" s="15">
        <v>-387</v>
      </c>
      <c r="L22" s="13" t="s">
        <v>26</v>
      </c>
      <c r="M22" s="17"/>
      <c r="N22" s="15">
        <v>-1625</v>
      </c>
      <c r="O22" s="13" t="s">
        <v>17</v>
      </c>
      <c r="P22" s="17"/>
      <c r="Q22" s="15"/>
    </row>
    <row r="23" spans="1:17" x14ac:dyDescent="0.25">
      <c r="A23" s="10" t="s">
        <v>30</v>
      </c>
      <c r="B23" s="2"/>
      <c r="C23" s="9" t="s">
        <v>26</v>
      </c>
      <c r="D23" s="2"/>
      <c r="E23" s="2"/>
      <c r="F23" s="9" t="s">
        <v>17</v>
      </c>
      <c r="G23" s="2"/>
      <c r="H23" s="2">
        <v>-180</v>
      </c>
      <c r="J23" s="14" t="s">
        <v>29</v>
      </c>
      <c r="K23" s="15"/>
      <c r="L23" s="13" t="s">
        <v>26</v>
      </c>
      <c r="M23" s="15"/>
      <c r="N23" s="15"/>
      <c r="O23" s="13" t="s">
        <v>17</v>
      </c>
      <c r="P23" s="15"/>
      <c r="Q23" s="15">
        <v>-295</v>
      </c>
    </row>
    <row r="24" spans="1:17" x14ac:dyDescent="0.25">
      <c r="A24" s="10" t="s">
        <v>31</v>
      </c>
      <c r="B24" s="2"/>
      <c r="C24" s="9" t="s">
        <v>32</v>
      </c>
      <c r="D24" s="2"/>
      <c r="E24" s="2">
        <v>-2169</v>
      </c>
      <c r="F24" s="9" t="s">
        <v>33</v>
      </c>
      <c r="G24" s="4">
        <v>0.9</v>
      </c>
      <c r="H24" s="2">
        <f>E24*G24</f>
        <v>-1952.1000000000001</v>
      </c>
      <c r="J24" s="14" t="s">
        <v>30</v>
      </c>
      <c r="K24" s="15"/>
      <c r="L24" s="13" t="s">
        <v>26</v>
      </c>
      <c r="M24" s="15"/>
      <c r="N24" s="15"/>
      <c r="O24" s="13" t="s">
        <v>17</v>
      </c>
      <c r="P24" s="15"/>
      <c r="Q24" s="15">
        <v>-190</v>
      </c>
    </row>
    <row r="25" spans="1:17" x14ac:dyDescent="0.25">
      <c r="A25" s="10" t="s">
        <v>34</v>
      </c>
      <c r="B25" s="2"/>
      <c r="C25" s="9" t="s">
        <v>32</v>
      </c>
      <c r="D25" s="2"/>
      <c r="E25" s="2">
        <v>-636</v>
      </c>
      <c r="F25" s="9" t="s">
        <v>33</v>
      </c>
      <c r="G25" s="4">
        <v>1.4</v>
      </c>
      <c r="H25" s="2">
        <f>E25*G25</f>
        <v>-890.4</v>
      </c>
      <c r="J25" s="14" t="s">
        <v>31</v>
      </c>
      <c r="K25" s="15"/>
      <c r="L25" s="13" t="s">
        <v>32</v>
      </c>
      <c r="M25" s="15"/>
      <c r="N25" s="15">
        <v>-2169</v>
      </c>
      <c r="O25" s="13" t="s">
        <v>33</v>
      </c>
      <c r="P25" s="17">
        <v>1</v>
      </c>
      <c r="Q25" s="15">
        <f>N25*P25</f>
        <v>-2169</v>
      </c>
    </row>
    <row r="26" spans="1:17" x14ac:dyDescent="0.25">
      <c r="A26" s="10" t="s">
        <v>35</v>
      </c>
      <c r="B26" s="2"/>
      <c r="C26" s="9" t="s">
        <v>32</v>
      </c>
      <c r="D26" s="2"/>
      <c r="E26" s="2">
        <v>-636</v>
      </c>
      <c r="F26" s="9" t="s">
        <v>33</v>
      </c>
      <c r="G26" s="4">
        <v>0.9</v>
      </c>
      <c r="H26" s="2">
        <f>E26*G26</f>
        <v>-572.4</v>
      </c>
      <c r="J26" s="14" t="s">
        <v>34</v>
      </c>
      <c r="K26" s="15"/>
      <c r="L26" s="13" t="s">
        <v>32</v>
      </c>
      <c r="M26" s="15"/>
      <c r="N26" s="15">
        <v>-636</v>
      </c>
      <c r="O26" s="13" t="s">
        <v>33</v>
      </c>
      <c r="P26" s="17">
        <v>1.5</v>
      </c>
      <c r="Q26" s="15">
        <f>N26*P26</f>
        <v>-954</v>
      </c>
    </row>
    <row r="27" spans="1:17" x14ac:dyDescent="0.25">
      <c r="A27" s="10" t="s">
        <v>36</v>
      </c>
      <c r="B27" s="2">
        <v>-193</v>
      </c>
      <c r="C27" s="9" t="s">
        <v>32</v>
      </c>
      <c r="D27" s="4">
        <f>H27/B27</f>
        <v>3.3678756476683938</v>
      </c>
      <c r="E27" s="2">
        <v>-1000</v>
      </c>
      <c r="F27" s="9" t="s">
        <v>17</v>
      </c>
      <c r="G27" s="4">
        <v>0.65</v>
      </c>
      <c r="H27" s="2">
        <f>E27*G27</f>
        <v>-650</v>
      </c>
      <c r="J27" s="14" t="s">
        <v>35</v>
      </c>
      <c r="K27" s="15"/>
      <c r="L27" s="13" t="s">
        <v>32</v>
      </c>
      <c r="M27" s="15"/>
      <c r="N27" s="15">
        <v>-636</v>
      </c>
      <c r="O27" s="13" t="s">
        <v>33</v>
      </c>
      <c r="P27" s="17">
        <v>1</v>
      </c>
      <c r="Q27" s="15">
        <f>N27*P27</f>
        <v>-636</v>
      </c>
    </row>
    <row r="28" spans="1:17" x14ac:dyDescent="0.25">
      <c r="A28" s="7" t="s">
        <v>37</v>
      </c>
      <c r="B28" s="8"/>
      <c r="C28" s="9" t="s">
        <v>9</v>
      </c>
      <c r="D28" s="8"/>
      <c r="E28" s="8"/>
      <c r="F28" s="9" t="s">
        <v>9</v>
      </c>
      <c r="G28" s="8"/>
      <c r="H28" s="8">
        <f>SUM(H19:H27)</f>
        <v>-5866.7550000000001</v>
      </c>
      <c r="J28" s="14" t="s">
        <v>36</v>
      </c>
      <c r="K28" s="15">
        <v>-193</v>
      </c>
      <c r="L28" s="13" t="s">
        <v>32</v>
      </c>
      <c r="M28" s="17">
        <f>Q28/K28</f>
        <v>3.3678756476683938</v>
      </c>
      <c r="N28" s="15">
        <v>-1000</v>
      </c>
      <c r="O28" s="13" t="s">
        <v>17</v>
      </c>
      <c r="P28" s="17">
        <v>0.65</v>
      </c>
      <c r="Q28" s="15">
        <f>N28*P28</f>
        <v>-650</v>
      </c>
    </row>
    <row r="29" spans="1:17" x14ac:dyDescent="0.25">
      <c r="A29" s="10" t="s">
        <v>9</v>
      </c>
      <c r="B29" s="2"/>
      <c r="C29" s="9" t="s">
        <v>9</v>
      </c>
      <c r="D29" s="2"/>
      <c r="E29" s="2"/>
      <c r="F29" s="9" t="s">
        <v>9</v>
      </c>
      <c r="G29" s="2"/>
      <c r="H29" s="2"/>
      <c r="J29" s="12" t="s">
        <v>37</v>
      </c>
      <c r="K29" s="8"/>
      <c r="L29" s="13" t="s">
        <v>9</v>
      </c>
      <c r="M29" s="8"/>
      <c r="N29" s="8"/>
      <c r="O29" s="13" t="s">
        <v>9</v>
      </c>
      <c r="P29" s="8"/>
      <c r="Q29" s="8">
        <f>SUM(Q20:Q28)</f>
        <v>-6152.66</v>
      </c>
    </row>
    <row r="30" spans="1:17" x14ac:dyDescent="0.25">
      <c r="A30" s="10" t="s">
        <v>38</v>
      </c>
      <c r="B30" s="2"/>
      <c r="C30" s="9" t="s">
        <v>9</v>
      </c>
      <c r="D30" s="2"/>
      <c r="E30" s="2"/>
      <c r="F30" s="9" t="s">
        <v>32</v>
      </c>
      <c r="G30" s="2"/>
      <c r="H30" s="2">
        <v>-200</v>
      </c>
      <c r="J30" s="14" t="s">
        <v>9</v>
      </c>
      <c r="K30" s="15"/>
      <c r="L30" s="13" t="s">
        <v>9</v>
      </c>
      <c r="M30" s="15"/>
      <c r="N30" s="15"/>
      <c r="O30" s="13" t="s">
        <v>9</v>
      </c>
      <c r="P30" s="15"/>
      <c r="Q30" s="15"/>
    </row>
    <row r="31" spans="1:17" x14ac:dyDescent="0.25">
      <c r="A31" s="10" t="s">
        <v>39</v>
      </c>
      <c r="B31" s="2"/>
      <c r="C31" s="9" t="s">
        <v>9</v>
      </c>
      <c r="D31" s="2"/>
      <c r="E31" s="2"/>
      <c r="F31" s="9" t="s">
        <v>32</v>
      </c>
      <c r="G31" s="2"/>
      <c r="H31" s="2">
        <v>-100</v>
      </c>
      <c r="J31" s="14" t="s">
        <v>38</v>
      </c>
      <c r="K31" s="15"/>
      <c r="L31" s="13" t="s">
        <v>9</v>
      </c>
      <c r="M31" s="15"/>
      <c r="N31" s="15"/>
      <c r="O31" s="13" t="s">
        <v>32</v>
      </c>
      <c r="P31" s="15"/>
      <c r="Q31" s="15">
        <v>-200</v>
      </c>
    </row>
    <row r="32" spans="1:17" x14ac:dyDescent="0.25">
      <c r="A32" s="10" t="s">
        <v>40</v>
      </c>
      <c r="B32" s="2"/>
      <c r="C32" s="9" t="s">
        <v>9</v>
      </c>
      <c r="D32" s="2"/>
      <c r="E32" s="2"/>
      <c r="F32" s="9" t="s">
        <v>32</v>
      </c>
      <c r="G32" s="2"/>
      <c r="H32" s="2">
        <v>-35</v>
      </c>
      <c r="J32" s="14" t="s">
        <v>39</v>
      </c>
      <c r="K32" s="15"/>
      <c r="L32" s="13" t="s">
        <v>9</v>
      </c>
      <c r="M32" s="15"/>
      <c r="N32" s="15"/>
      <c r="O32" s="13" t="s">
        <v>32</v>
      </c>
      <c r="P32" s="15"/>
      <c r="Q32" s="15">
        <v>-100</v>
      </c>
    </row>
    <row r="33" spans="1:17" x14ac:dyDescent="0.25">
      <c r="A33" s="10" t="s">
        <v>41</v>
      </c>
      <c r="B33" s="2"/>
      <c r="C33" s="9" t="s">
        <v>9</v>
      </c>
      <c r="D33" s="2"/>
      <c r="E33" s="2"/>
      <c r="F33" s="9" t="s">
        <v>32</v>
      </c>
      <c r="G33" s="2"/>
      <c r="H33" s="2">
        <v>-50</v>
      </c>
      <c r="J33" s="14" t="s">
        <v>40</v>
      </c>
      <c r="K33" s="15"/>
      <c r="L33" s="13" t="s">
        <v>9</v>
      </c>
      <c r="M33" s="15"/>
      <c r="N33" s="15"/>
      <c r="O33" s="13" t="s">
        <v>32</v>
      </c>
      <c r="P33" s="15"/>
      <c r="Q33" s="15">
        <v>-40</v>
      </c>
    </row>
    <row r="34" spans="1:17" x14ac:dyDescent="0.25">
      <c r="A34" s="10" t="s">
        <v>42</v>
      </c>
      <c r="B34" s="2"/>
      <c r="C34" s="9" t="s">
        <v>9</v>
      </c>
      <c r="D34" s="2"/>
      <c r="E34" s="2"/>
      <c r="F34" s="9" t="s">
        <v>17</v>
      </c>
      <c r="G34" s="2"/>
      <c r="H34" s="2">
        <v>-300</v>
      </c>
      <c r="J34" s="14" t="s">
        <v>41</v>
      </c>
      <c r="K34" s="15"/>
      <c r="L34" s="13" t="s">
        <v>9</v>
      </c>
      <c r="M34" s="15"/>
      <c r="N34" s="15"/>
      <c r="O34" s="13" t="s">
        <v>32</v>
      </c>
      <c r="P34" s="15"/>
      <c r="Q34" s="15">
        <v>-60</v>
      </c>
    </row>
    <row r="35" spans="1:17" x14ac:dyDescent="0.25">
      <c r="A35" s="10" t="s">
        <v>43</v>
      </c>
      <c r="B35" s="2"/>
      <c r="C35" s="9" t="s">
        <v>9</v>
      </c>
      <c r="D35" s="2"/>
      <c r="E35" s="2"/>
      <c r="F35" s="9" t="s">
        <v>32</v>
      </c>
      <c r="G35" s="2"/>
      <c r="H35" s="2">
        <v>-200</v>
      </c>
      <c r="J35" s="14" t="s">
        <v>42</v>
      </c>
      <c r="K35" s="15"/>
      <c r="L35" s="13" t="s">
        <v>9</v>
      </c>
      <c r="M35" s="15"/>
      <c r="N35" s="15"/>
      <c r="O35" s="13" t="s">
        <v>17</v>
      </c>
      <c r="P35" s="15"/>
      <c r="Q35" s="15">
        <v>-320</v>
      </c>
    </row>
    <row r="36" spans="1:17" x14ac:dyDescent="0.25">
      <c r="A36" s="7" t="s">
        <v>44</v>
      </c>
      <c r="B36" s="8"/>
      <c r="C36" s="9" t="s">
        <v>9</v>
      </c>
      <c r="D36" s="8"/>
      <c r="E36" s="8"/>
      <c r="F36" s="9" t="s">
        <v>9</v>
      </c>
      <c r="G36" s="8"/>
      <c r="H36" s="8">
        <f>SUM(H30:H35)</f>
        <v>-885</v>
      </c>
      <c r="J36" s="14" t="s">
        <v>43</v>
      </c>
      <c r="K36" s="15"/>
      <c r="L36" s="13" t="s">
        <v>9</v>
      </c>
      <c r="M36" s="15"/>
      <c r="N36" s="15"/>
      <c r="O36" s="13" t="s">
        <v>32</v>
      </c>
      <c r="P36" s="15"/>
      <c r="Q36" s="15">
        <v>-250</v>
      </c>
    </row>
    <row r="37" spans="1:17" x14ac:dyDescent="0.25">
      <c r="A37" s="7" t="s">
        <v>45</v>
      </c>
      <c r="B37" s="8"/>
      <c r="C37" s="9" t="s">
        <v>9</v>
      </c>
      <c r="D37" s="8"/>
      <c r="E37" s="8"/>
      <c r="F37" s="9" t="s">
        <v>9</v>
      </c>
      <c r="G37" s="8"/>
      <c r="H37" s="8">
        <f>SUM(H28,H36)</f>
        <v>-6751.7550000000001</v>
      </c>
      <c r="J37" s="12" t="s">
        <v>44</v>
      </c>
      <c r="K37" s="8"/>
      <c r="L37" s="13" t="s">
        <v>9</v>
      </c>
      <c r="M37" s="8"/>
      <c r="N37" s="8"/>
      <c r="O37" s="13" t="s">
        <v>9</v>
      </c>
      <c r="P37" s="8"/>
      <c r="Q37" s="8">
        <f>SUM(Q31:Q36)</f>
        <v>-970</v>
      </c>
    </row>
    <row r="38" spans="1:17" x14ac:dyDescent="0.25">
      <c r="A38" s="7" t="s">
        <v>46</v>
      </c>
      <c r="B38" s="8"/>
      <c r="C38" s="9" t="s">
        <v>9</v>
      </c>
      <c r="D38" s="8"/>
      <c r="E38" s="8"/>
      <c r="F38" s="9" t="s">
        <v>9</v>
      </c>
      <c r="G38" s="8"/>
      <c r="H38" s="8">
        <f>SUM(H16,H37)</f>
        <v>3336.4849999999997</v>
      </c>
      <c r="J38" s="12" t="s">
        <v>45</v>
      </c>
      <c r="K38" s="8"/>
      <c r="L38" s="13" t="s">
        <v>9</v>
      </c>
      <c r="M38" s="8"/>
      <c r="N38" s="8"/>
      <c r="O38" s="13" t="s">
        <v>9</v>
      </c>
      <c r="P38" s="8"/>
      <c r="Q38" s="8">
        <f>SUM(Q29,Q37)</f>
        <v>-7122.66</v>
      </c>
    </row>
    <row r="39" spans="1:17" x14ac:dyDescent="0.25">
      <c r="J39" s="12" t="s">
        <v>46</v>
      </c>
      <c r="K39" s="8"/>
      <c r="L39" s="13" t="s">
        <v>9</v>
      </c>
      <c r="M39" s="8"/>
      <c r="N39" s="8"/>
      <c r="O39" s="13" t="s">
        <v>9</v>
      </c>
      <c r="P39" s="8"/>
      <c r="Q39" s="8">
        <f>SUM(Q17,Q38)</f>
        <v>2462.7800000000007</v>
      </c>
    </row>
    <row r="40" spans="1:17" x14ac:dyDescent="0.25">
      <c r="A40" s="1" t="s">
        <v>47</v>
      </c>
    </row>
    <row r="41" spans="1:17" x14ac:dyDescent="0.25">
      <c r="A41" s="1" t="s">
        <v>48</v>
      </c>
      <c r="J41" s="11" t="s">
        <v>47</v>
      </c>
    </row>
    <row r="42" spans="1:17" x14ac:dyDescent="0.25">
      <c r="J42" s="11" t="s">
        <v>48</v>
      </c>
    </row>
    <row r="43" spans="1:17" x14ac:dyDescent="0.25">
      <c r="A43" s="1" t="s">
        <v>49</v>
      </c>
    </row>
    <row r="44" spans="1:17" x14ac:dyDescent="0.25">
      <c r="J44" s="11" t="s">
        <v>49</v>
      </c>
    </row>
    <row r="45" spans="1:17" x14ac:dyDescent="0.25">
      <c r="A45" t="s">
        <v>50</v>
      </c>
    </row>
    <row r="46" spans="1:17" x14ac:dyDescent="0.25">
      <c r="A46" s="1" t="s">
        <v>1</v>
      </c>
      <c r="B46" s="1" t="s">
        <v>2</v>
      </c>
      <c r="J46" t="s">
        <v>50</v>
      </c>
    </row>
    <row r="47" spans="1:17" x14ac:dyDescent="0.25">
      <c r="A47" s="1" t="s">
        <v>3</v>
      </c>
      <c r="B47" s="1" t="s">
        <v>4</v>
      </c>
      <c r="J47" s="11" t="s">
        <v>1</v>
      </c>
      <c r="K47" s="11" t="s">
        <v>2</v>
      </c>
    </row>
    <row r="48" spans="1:17" x14ac:dyDescent="0.25">
      <c r="A48" s="1" t="s">
        <v>5</v>
      </c>
      <c r="B48" s="1" t="s">
        <v>6</v>
      </c>
      <c r="J48" s="11" t="s">
        <v>3</v>
      </c>
      <c r="K48" s="11" t="s">
        <v>61</v>
      </c>
    </row>
    <row r="49" spans="1:17" x14ac:dyDescent="0.25">
      <c r="J49" s="11" t="s">
        <v>5</v>
      </c>
      <c r="K49" s="11" t="s">
        <v>6</v>
      </c>
    </row>
    <row r="50" spans="1:17" x14ac:dyDescent="0.25">
      <c r="A50" s="5" t="s">
        <v>7</v>
      </c>
      <c r="B50" s="6" t="s">
        <v>8</v>
      </c>
      <c r="C50" s="6" t="s">
        <v>9</v>
      </c>
      <c r="D50" s="6" t="s">
        <v>10</v>
      </c>
      <c r="E50" s="6" t="s">
        <v>11</v>
      </c>
      <c r="F50" s="6" t="s">
        <v>9</v>
      </c>
      <c r="G50" s="6" t="s">
        <v>12</v>
      </c>
      <c r="H50" s="6" t="s">
        <v>13</v>
      </c>
    </row>
    <row r="51" spans="1:17" x14ac:dyDescent="0.25">
      <c r="A51" s="7" t="s">
        <v>14</v>
      </c>
      <c r="B51" s="8"/>
      <c r="C51" s="9" t="s">
        <v>9</v>
      </c>
      <c r="D51" s="8"/>
      <c r="E51" s="8"/>
      <c r="F51" s="9" t="s">
        <v>9</v>
      </c>
      <c r="G51" s="8"/>
      <c r="H51" s="8"/>
      <c r="J51" s="5" t="s">
        <v>7</v>
      </c>
      <c r="K51" s="6" t="s">
        <v>8</v>
      </c>
      <c r="L51" s="6" t="s">
        <v>9</v>
      </c>
      <c r="M51" s="6" t="s">
        <v>10</v>
      </c>
      <c r="N51" s="6" t="s">
        <v>11</v>
      </c>
      <c r="O51" s="6" t="s">
        <v>9</v>
      </c>
      <c r="P51" s="6" t="s">
        <v>12</v>
      </c>
      <c r="Q51" s="6" t="s">
        <v>13</v>
      </c>
    </row>
    <row r="52" spans="1:17" x14ac:dyDescent="0.25">
      <c r="A52" s="7" t="s">
        <v>15</v>
      </c>
      <c r="B52" s="8"/>
      <c r="C52" s="9" t="s">
        <v>9</v>
      </c>
      <c r="D52" s="8"/>
      <c r="E52" s="8"/>
      <c r="F52" s="9" t="s">
        <v>9</v>
      </c>
      <c r="G52" s="8"/>
      <c r="H52" s="8"/>
      <c r="J52" s="12" t="s">
        <v>14</v>
      </c>
      <c r="K52" s="8"/>
      <c r="L52" s="13" t="s">
        <v>9</v>
      </c>
      <c r="M52" s="8"/>
      <c r="N52" s="8"/>
      <c r="O52" s="13" t="s">
        <v>9</v>
      </c>
      <c r="P52" s="8"/>
      <c r="Q52" s="8"/>
    </row>
    <row r="53" spans="1:17" x14ac:dyDescent="0.25">
      <c r="A53" s="10" t="s">
        <v>51</v>
      </c>
      <c r="B53" s="2">
        <v>-280</v>
      </c>
      <c r="C53" s="9" t="s">
        <v>17</v>
      </c>
      <c r="D53" s="4">
        <f>H53/B53</f>
        <v>19.642857142857142</v>
      </c>
      <c r="E53" s="4">
        <v>-1</v>
      </c>
      <c r="F53" s="9" t="s">
        <v>18</v>
      </c>
      <c r="G53" s="2">
        <v>5500</v>
      </c>
      <c r="H53" s="2">
        <f>E53*G53</f>
        <v>-5500</v>
      </c>
      <c r="J53" s="12" t="s">
        <v>15</v>
      </c>
      <c r="K53" s="8"/>
      <c r="L53" s="13" t="s">
        <v>9</v>
      </c>
      <c r="M53" s="8"/>
      <c r="N53" s="8"/>
      <c r="O53" s="13" t="s">
        <v>9</v>
      </c>
      <c r="P53" s="8"/>
      <c r="Q53" s="8"/>
    </row>
    <row r="54" spans="1:17" x14ac:dyDescent="0.25">
      <c r="A54" s="10" t="s">
        <v>52</v>
      </c>
      <c r="B54" s="2">
        <v>320</v>
      </c>
      <c r="C54" s="9" t="s">
        <v>17</v>
      </c>
      <c r="D54" s="4">
        <f>H54/B54</f>
        <v>31.360000000000003</v>
      </c>
      <c r="E54" s="4">
        <v>0.98</v>
      </c>
      <c r="F54" s="9" t="s">
        <v>18</v>
      </c>
      <c r="G54" s="2">
        <v>10240</v>
      </c>
      <c r="H54" s="2">
        <f>E54*G54</f>
        <v>10035.200000000001</v>
      </c>
      <c r="J54" s="14" t="s">
        <v>51</v>
      </c>
      <c r="K54" s="15">
        <v>-280</v>
      </c>
      <c r="L54" s="13" t="s">
        <v>17</v>
      </c>
      <c r="M54" s="17">
        <f>Q54/K54</f>
        <v>19.642857142857142</v>
      </c>
      <c r="N54" s="17">
        <v>-1</v>
      </c>
      <c r="O54" s="13" t="s">
        <v>18</v>
      </c>
      <c r="P54" s="15">
        <v>5500</v>
      </c>
      <c r="Q54" s="15">
        <f>N54*P54</f>
        <v>-5500</v>
      </c>
    </row>
    <row r="55" spans="1:17" x14ac:dyDescent="0.25">
      <c r="A55" s="10" t="s">
        <v>21</v>
      </c>
      <c r="B55" s="2"/>
      <c r="C55" s="9" t="s">
        <v>9</v>
      </c>
      <c r="D55" s="2"/>
      <c r="E55" s="4">
        <v>0.98</v>
      </c>
      <c r="F55" s="9" t="s">
        <v>18</v>
      </c>
      <c r="G55" s="2">
        <v>900</v>
      </c>
      <c r="H55" s="2">
        <f>E55*G55</f>
        <v>882</v>
      </c>
      <c r="J55" s="14" t="s">
        <v>52</v>
      </c>
      <c r="K55" s="15">
        <v>320</v>
      </c>
      <c r="L55" s="13" t="s">
        <v>17</v>
      </c>
      <c r="M55" s="17">
        <f>Q55/K55</f>
        <v>30.625</v>
      </c>
      <c r="N55" s="17">
        <v>0.98</v>
      </c>
      <c r="O55" s="13" t="s">
        <v>18</v>
      </c>
      <c r="P55" s="15">
        <v>10000</v>
      </c>
      <c r="Q55" s="15">
        <f>N55*P55</f>
        <v>9800</v>
      </c>
    </row>
    <row r="56" spans="1:17" x14ac:dyDescent="0.25">
      <c r="A56" s="10" t="s">
        <v>9</v>
      </c>
      <c r="B56" s="2"/>
      <c r="C56" s="9" t="s">
        <v>9</v>
      </c>
      <c r="D56" s="2"/>
      <c r="E56" s="2"/>
      <c r="F56" s="9" t="s">
        <v>9</v>
      </c>
      <c r="G56" s="2"/>
      <c r="H56" s="2"/>
      <c r="J56" s="14" t="s">
        <v>21</v>
      </c>
      <c r="K56" s="15"/>
      <c r="L56" s="13" t="s">
        <v>9</v>
      </c>
      <c r="M56" s="15"/>
      <c r="N56" s="17">
        <v>0.98</v>
      </c>
      <c r="O56" s="13" t="s">
        <v>18</v>
      </c>
      <c r="P56" s="15">
        <v>900</v>
      </c>
      <c r="Q56" s="15">
        <f>N56*P56</f>
        <v>882</v>
      </c>
    </row>
    <row r="57" spans="1:17" x14ac:dyDescent="0.25">
      <c r="A57" s="10" t="s">
        <v>22</v>
      </c>
      <c r="B57" s="2"/>
      <c r="C57" s="9" t="s">
        <v>9</v>
      </c>
      <c r="D57" s="2"/>
      <c r="E57" s="2"/>
      <c r="F57" s="9" t="s">
        <v>9</v>
      </c>
      <c r="G57" s="2"/>
      <c r="H57" s="2"/>
      <c r="J57" s="14" t="s">
        <v>9</v>
      </c>
      <c r="K57" s="15"/>
      <c r="L57" s="13" t="s">
        <v>9</v>
      </c>
      <c r="M57" s="15"/>
      <c r="N57" s="15"/>
      <c r="O57" s="13" t="s">
        <v>9</v>
      </c>
      <c r="P57" s="15"/>
      <c r="Q57" s="15"/>
    </row>
    <row r="58" spans="1:17" x14ac:dyDescent="0.25">
      <c r="A58" s="10" t="s">
        <v>9</v>
      </c>
      <c r="B58" s="2"/>
      <c r="C58" s="9" t="s">
        <v>9</v>
      </c>
      <c r="D58" s="2"/>
      <c r="E58" s="2"/>
      <c r="F58" s="9" t="s">
        <v>9</v>
      </c>
      <c r="G58" s="2"/>
      <c r="H58" s="2"/>
      <c r="J58" s="14" t="s">
        <v>22</v>
      </c>
      <c r="K58" s="15"/>
      <c r="L58" s="13" t="s">
        <v>9</v>
      </c>
      <c r="M58" s="15"/>
      <c r="N58" s="15"/>
      <c r="O58" s="13" t="s">
        <v>9</v>
      </c>
      <c r="P58" s="15"/>
      <c r="Q58" s="15"/>
    </row>
    <row r="59" spans="1:17" x14ac:dyDescent="0.25">
      <c r="A59" s="7" t="s">
        <v>23</v>
      </c>
      <c r="B59" s="8"/>
      <c r="C59" s="9" t="s">
        <v>9</v>
      </c>
      <c r="D59" s="8"/>
      <c r="E59" s="8"/>
      <c r="F59" s="9" t="s">
        <v>9</v>
      </c>
      <c r="G59" s="8"/>
      <c r="H59" s="8">
        <f>SUM(H52:H58)</f>
        <v>5417.2000000000007</v>
      </c>
      <c r="J59" s="14" t="s">
        <v>9</v>
      </c>
      <c r="K59" s="15"/>
      <c r="L59" s="13" t="s">
        <v>9</v>
      </c>
      <c r="M59" s="15"/>
      <c r="N59" s="15"/>
      <c r="O59" s="13" t="s">
        <v>9</v>
      </c>
      <c r="P59" s="15"/>
      <c r="Q59" s="15"/>
    </row>
    <row r="60" spans="1:17" x14ac:dyDescent="0.25">
      <c r="A60" s="10" t="s">
        <v>9</v>
      </c>
      <c r="B60" s="2"/>
      <c r="C60" s="9" t="s">
        <v>9</v>
      </c>
      <c r="D60" s="2"/>
      <c r="E60" s="2"/>
      <c r="F60" s="9" t="s">
        <v>9</v>
      </c>
      <c r="G60" s="2"/>
      <c r="H60" s="2"/>
      <c r="J60" s="12" t="s">
        <v>23</v>
      </c>
      <c r="K60" s="8"/>
      <c r="L60" s="13" t="s">
        <v>9</v>
      </c>
      <c r="M60" s="8"/>
      <c r="N60" s="8"/>
      <c r="O60" s="13" t="s">
        <v>9</v>
      </c>
      <c r="P60" s="8"/>
      <c r="Q60" s="8">
        <f>SUM(Q53:Q59)</f>
        <v>5182</v>
      </c>
    </row>
    <row r="61" spans="1:17" x14ac:dyDescent="0.25">
      <c r="A61" s="7" t="s">
        <v>24</v>
      </c>
      <c r="B61" s="8"/>
      <c r="C61" s="9" t="s">
        <v>9</v>
      </c>
      <c r="D61" s="8"/>
      <c r="E61" s="8"/>
      <c r="F61" s="9" t="s">
        <v>9</v>
      </c>
      <c r="G61" s="8"/>
      <c r="H61" s="8"/>
      <c r="J61" s="14" t="s">
        <v>9</v>
      </c>
      <c r="K61" s="15"/>
      <c r="L61" s="13" t="s">
        <v>9</v>
      </c>
      <c r="M61" s="15"/>
      <c r="N61" s="15"/>
      <c r="O61" s="13" t="s">
        <v>9</v>
      </c>
      <c r="P61" s="15"/>
      <c r="Q61" s="15"/>
    </row>
    <row r="62" spans="1:17" x14ac:dyDescent="0.25">
      <c r="A62" s="10" t="s">
        <v>25</v>
      </c>
      <c r="B62" s="2"/>
      <c r="C62" s="9" t="s">
        <v>26</v>
      </c>
      <c r="D62" s="2"/>
      <c r="E62" s="2">
        <v>-74</v>
      </c>
      <c r="F62" s="9" t="s">
        <v>17</v>
      </c>
      <c r="G62" s="4">
        <v>2.3525</v>
      </c>
      <c r="H62" s="2">
        <f>E62*G62</f>
        <v>-174.08500000000001</v>
      </c>
      <c r="J62" s="12" t="s">
        <v>24</v>
      </c>
      <c r="K62" s="8"/>
      <c r="L62" s="13" t="s">
        <v>9</v>
      </c>
      <c r="M62" s="8"/>
      <c r="N62" s="8"/>
      <c r="O62" s="13" t="s">
        <v>9</v>
      </c>
      <c r="P62" s="8"/>
      <c r="Q62" s="8"/>
    </row>
    <row r="63" spans="1:17" x14ac:dyDescent="0.25">
      <c r="A63" s="10" t="s">
        <v>53</v>
      </c>
      <c r="B63" s="2">
        <v>-1020</v>
      </c>
      <c r="C63" s="9" t="s">
        <v>26</v>
      </c>
      <c r="D63" s="4">
        <f>H63/B63</f>
        <v>2.37825</v>
      </c>
      <c r="E63" s="2">
        <v>-1071</v>
      </c>
      <c r="F63" s="9" t="s">
        <v>17</v>
      </c>
      <c r="G63" s="4">
        <v>2.2650000000000001</v>
      </c>
      <c r="H63" s="2">
        <f>E63*G63</f>
        <v>-2425.8150000000001</v>
      </c>
      <c r="J63" s="14" t="s">
        <v>25</v>
      </c>
      <c r="K63" s="15"/>
      <c r="L63" s="13" t="s">
        <v>26</v>
      </c>
      <c r="M63" s="15"/>
      <c r="N63" s="15">
        <v>-74</v>
      </c>
      <c r="O63" s="13" t="s">
        <v>17</v>
      </c>
      <c r="P63" s="17">
        <v>2.54</v>
      </c>
      <c r="Q63" s="15">
        <f>N63*P63</f>
        <v>-187.96</v>
      </c>
    </row>
    <row r="64" spans="1:17" x14ac:dyDescent="0.25">
      <c r="A64" s="10" t="s">
        <v>54</v>
      </c>
      <c r="B64" s="2"/>
      <c r="C64" s="9" t="s">
        <v>26</v>
      </c>
      <c r="D64" s="2"/>
      <c r="E64" s="2">
        <v>-25</v>
      </c>
      <c r="F64" s="9" t="s">
        <v>17</v>
      </c>
      <c r="G64" s="4">
        <v>3.6</v>
      </c>
      <c r="H64" s="2">
        <f>E64*G64</f>
        <v>-90</v>
      </c>
      <c r="J64" s="14" t="s">
        <v>53</v>
      </c>
      <c r="K64" s="15">
        <v>-1020</v>
      </c>
      <c r="L64" s="13" t="s">
        <v>26</v>
      </c>
      <c r="M64" s="17">
        <f>Q64/K64</f>
        <v>2.1524999999999999</v>
      </c>
      <c r="N64" s="15">
        <v>-1071</v>
      </c>
      <c r="O64" s="13" t="s">
        <v>17</v>
      </c>
      <c r="P64" s="17">
        <v>2.0499999999999998</v>
      </c>
      <c r="Q64" s="15">
        <f>N64*P64</f>
        <v>-2195.5499999999997</v>
      </c>
    </row>
    <row r="65" spans="1:17" x14ac:dyDescent="0.25">
      <c r="A65" s="10" t="s">
        <v>36</v>
      </c>
      <c r="B65" s="2">
        <v>-100</v>
      </c>
      <c r="C65" s="9" t="s">
        <v>32</v>
      </c>
      <c r="D65" s="4">
        <f>H65/B65</f>
        <v>3.3540000000000005</v>
      </c>
      <c r="E65" s="2">
        <v>-516</v>
      </c>
      <c r="F65" s="9" t="s">
        <v>17</v>
      </c>
      <c r="G65" s="4">
        <v>0.65</v>
      </c>
      <c r="H65" s="2">
        <f>E65*G65</f>
        <v>-335.40000000000003</v>
      </c>
      <c r="J65" s="14" t="s">
        <v>54</v>
      </c>
      <c r="K65" s="15"/>
      <c r="L65" s="13" t="s">
        <v>26</v>
      </c>
      <c r="M65" s="15"/>
      <c r="N65" s="15">
        <v>-25</v>
      </c>
      <c r="O65" s="13" t="s">
        <v>17</v>
      </c>
      <c r="P65" s="17">
        <v>4</v>
      </c>
      <c r="Q65" s="15">
        <f>N65*P65</f>
        <v>-100</v>
      </c>
    </row>
    <row r="66" spans="1:17" x14ac:dyDescent="0.25">
      <c r="A66" s="7" t="s">
        <v>37</v>
      </c>
      <c r="B66" s="8"/>
      <c r="C66" s="9" t="s">
        <v>9</v>
      </c>
      <c r="D66" s="8"/>
      <c r="E66" s="8"/>
      <c r="F66" s="9" t="s">
        <v>9</v>
      </c>
      <c r="G66" s="8"/>
      <c r="H66" s="8">
        <f>SUM(H62:H65)</f>
        <v>-3025.3</v>
      </c>
      <c r="J66" s="14" t="s">
        <v>36</v>
      </c>
      <c r="K66" s="15">
        <v>-100</v>
      </c>
      <c r="L66" s="13" t="s">
        <v>32</v>
      </c>
      <c r="M66" s="17">
        <f>Q66/K66</f>
        <v>3.3540000000000005</v>
      </c>
      <c r="N66" s="15">
        <v>-516</v>
      </c>
      <c r="O66" s="13" t="s">
        <v>17</v>
      </c>
      <c r="P66" s="17">
        <v>0.65</v>
      </c>
      <c r="Q66" s="15">
        <f>N66*P66</f>
        <v>-335.40000000000003</v>
      </c>
    </row>
    <row r="67" spans="1:17" x14ac:dyDescent="0.25">
      <c r="A67" s="10" t="s">
        <v>9</v>
      </c>
      <c r="B67" s="2"/>
      <c r="C67" s="9" t="s">
        <v>9</v>
      </c>
      <c r="D67" s="2"/>
      <c r="E67" s="2"/>
      <c r="F67" s="9" t="s">
        <v>9</v>
      </c>
      <c r="G67" s="2"/>
      <c r="H67" s="2"/>
      <c r="J67" s="12" t="s">
        <v>37</v>
      </c>
      <c r="K67" s="8"/>
      <c r="L67" s="13" t="s">
        <v>9</v>
      </c>
      <c r="M67" s="8"/>
      <c r="N67" s="8"/>
      <c r="O67" s="13" t="s">
        <v>9</v>
      </c>
      <c r="P67" s="8"/>
      <c r="Q67" s="8">
        <f>SUM(Q63:Q66)</f>
        <v>-2818.91</v>
      </c>
    </row>
    <row r="68" spans="1:17" x14ac:dyDescent="0.25">
      <c r="A68" s="10" t="s">
        <v>38</v>
      </c>
      <c r="B68" s="2"/>
      <c r="C68" s="9" t="s">
        <v>9</v>
      </c>
      <c r="D68" s="2"/>
      <c r="E68" s="2"/>
      <c r="F68" s="9" t="s">
        <v>32</v>
      </c>
      <c r="G68" s="2"/>
      <c r="H68" s="2">
        <v>-130</v>
      </c>
      <c r="J68" s="14" t="s">
        <v>9</v>
      </c>
      <c r="K68" s="15"/>
      <c r="L68" s="13" t="s">
        <v>9</v>
      </c>
      <c r="M68" s="15"/>
      <c r="N68" s="15"/>
      <c r="O68" s="13" t="s">
        <v>9</v>
      </c>
      <c r="P68" s="15"/>
      <c r="Q68" s="15"/>
    </row>
    <row r="69" spans="1:17" x14ac:dyDescent="0.25">
      <c r="A69" s="10" t="s">
        <v>55</v>
      </c>
      <c r="B69" s="2"/>
      <c r="C69" s="9" t="s">
        <v>9</v>
      </c>
      <c r="D69" s="2"/>
      <c r="E69" s="2"/>
      <c r="F69" s="9" t="s">
        <v>32</v>
      </c>
      <c r="G69" s="2"/>
      <c r="H69" s="2">
        <v>-150</v>
      </c>
      <c r="J69" s="14" t="s">
        <v>38</v>
      </c>
      <c r="K69" s="15"/>
      <c r="L69" s="13" t="s">
        <v>9</v>
      </c>
      <c r="M69" s="15"/>
      <c r="N69" s="15"/>
      <c r="O69" s="13" t="s">
        <v>32</v>
      </c>
      <c r="P69" s="15"/>
      <c r="Q69" s="15">
        <v>-135</v>
      </c>
    </row>
    <row r="70" spans="1:17" x14ac:dyDescent="0.25">
      <c r="A70" s="10" t="s">
        <v>42</v>
      </c>
      <c r="B70" s="2"/>
      <c r="C70" s="9" t="s">
        <v>9</v>
      </c>
      <c r="D70" s="2"/>
      <c r="E70" s="2"/>
      <c r="F70" s="9" t="s">
        <v>17</v>
      </c>
      <c r="G70" s="2"/>
      <c r="H70" s="2">
        <v>-300</v>
      </c>
      <c r="J70" s="14" t="s">
        <v>55</v>
      </c>
      <c r="K70" s="15"/>
      <c r="L70" s="13" t="s">
        <v>9</v>
      </c>
      <c r="M70" s="15"/>
      <c r="N70" s="15"/>
      <c r="O70" s="13" t="s">
        <v>32</v>
      </c>
      <c r="P70" s="15"/>
      <c r="Q70" s="15">
        <v>-165</v>
      </c>
    </row>
    <row r="71" spans="1:17" x14ac:dyDescent="0.25">
      <c r="A71" s="10" t="s">
        <v>43</v>
      </c>
      <c r="B71" s="2"/>
      <c r="C71" s="9" t="s">
        <v>9</v>
      </c>
      <c r="D71" s="2"/>
      <c r="E71" s="2"/>
      <c r="F71" s="9" t="s">
        <v>32</v>
      </c>
      <c r="G71" s="2"/>
      <c r="H71" s="2">
        <v>-250</v>
      </c>
      <c r="J71" s="14" t="s">
        <v>42</v>
      </c>
      <c r="K71" s="15"/>
      <c r="L71" s="13" t="s">
        <v>9</v>
      </c>
      <c r="M71" s="15"/>
      <c r="N71" s="15"/>
      <c r="O71" s="13" t="s">
        <v>17</v>
      </c>
      <c r="P71" s="15"/>
      <c r="Q71" s="15">
        <v>-320</v>
      </c>
    </row>
    <row r="72" spans="1:17" x14ac:dyDescent="0.25">
      <c r="A72" s="7" t="s">
        <v>44</v>
      </c>
      <c r="B72" s="8"/>
      <c r="C72" s="9" t="s">
        <v>9</v>
      </c>
      <c r="D72" s="8"/>
      <c r="E72" s="8"/>
      <c r="F72" s="9" t="s">
        <v>9</v>
      </c>
      <c r="G72" s="8"/>
      <c r="H72" s="8">
        <f>SUM(H68:H71)</f>
        <v>-830</v>
      </c>
      <c r="J72" s="14" t="s">
        <v>43</v>
      </c>
      <c r="K72" s="15"/>
      <c r="L72" s="13" t="s">
        <v>9</v>
      </c>
      <c r="M72" s="15"/>
      <c r="N72" s="15"/>
      <c r="O72" s="13" t="s">
        <v>32</v>
      </c>
      <c r="P72" s="15"/>
      <c r="Q72" s="15">
        <v>-250</v>
      </c>
    </row>
    <row r="73" spans="1:17" x14ac:dyDescent="0.25">
      <c r="A73" s="7" t="s">
        <v>45</v>
      </c>
      <c r="B73" s="8"/>
      <c r="C73" s="9" t="s">
        <v>9</v>
      </c>
      <c r="D73" s="8"/>
      <c r="E73" s="8"/>
      <c r="F73" s="9" t="s">
        <v>9</v>
      </c>
      <c r="G73" s="8"/>
      <c r="H73" s="8">
        <f>SUM(H66,H72)</f>
        <v>-3855.3</v>
      </c>
      <c r="J73" s="12" t="s">
        <v>44</v>
      </c>
      <c r="K73" s="8"/>
      <c r="L73" s="13" t="s">
        <v>9</v>
      </c>
      <c r="M73" s="8"/>
      <c r="N73" s="8"/>
      <c r="O73" s="13" t="s">
        <v>9</v>
      </c>
      <c r="P73" s="8"/>
      <c r="Q73" s="8">
        <f>SUM(Q69:Q72)</f>
        <v>-870</v>
      </c>
    </row>
    <row r="74" spans="1:17" x14ac:dyDescent="0.25">
      <c r="A74" s="7" t="s">
        <v>56</v>
      </c>
      <c r="B74" s="8"/>
      <c r="C74" s="9" t="s">
        <v>9</v>
      </c>
      <c r="D74" s="8"/>
      <c r="E74" s="8"/>
      <c r="F74" s="9" t="s">
        <v>9</v>
      </c>
      <c r="G74" s="8"/>
      <c r="H74" s="8">
        <f>SUM(H59,H73)</f>
        <v>1561.9000000000005</v>
      </c>
      <c r="J74" s="12" t="s">
        <v>45</v>
      </c>
      <c r="K74" s="8"/>
      <c r="L74" s="13" t="s">
        <v>9</v>
      </c>
      <c r="M74" s="8"/>
      <c r="N74" s="8"/>
      <c r="O74" s="13" t="s">
        <v>9</v>
      </c>
      <c r="P74" s="8"/>
      <c r="Q74" s="8">
        <f>SUM(Q67,Q73)</f>
        <v>-3688.91</v>
      </c>
    </row>
    <row r="75" spans="1:17" x14ac:dyDescent="0.25">
      <c r="J75" s="12" t="s">
        <v>56</v>
      </c>
      <c r="K75" s="8"/>
      <c r="L75" s="13" t="s">
        <v>9</v>
      </c>
      <c r="M75" s="8"/>
      <c r="N75" s="8"/>
      <c r="O75" s="13" t="s">
        <v>9</v>
      </c>
      <c r="P75" s="8"/>
      <c r="Q75" s="8">
        <f>SUM(Q60,Q74)</f>
        <v>1493.0900000000001</v>
      </c>
    </row>
    <row r="76" spans="1:17" x14ac:dyDescent="0.25">
      <c r="A76" s="1" t="s">
        <v>47</v>
      </c>
    </row>
    <row r="77" spans="1:17" x14ac:dyDescent="0.25">
      <c r="A77" s="1" t="s">
        <v>48</v>
      </c>
      <c r="J77" s="11" t="s">
        <v>47</v>
      </c>
    </row>
    <row r="78" spans="1:17" x14ac:dyDescent="0.25">
      <c r="J78" s="11" t="s">
        <v>48</v>
      </c>
    </row>
    <row r="79" spans="1:17" x14ac:dyDescent="0.25">
      <c r="A79" s="1" t="s">
        <v>49</v>
      </c>
    </row>
    <row r="80" spans="1:17" x14ac:dyDescent="0.25">
      <c r="J80" s="11" t="s">
        <v>49</v>
      </c>
    </row>
    <row r="81" spans="1:10" x14ac:dyDescent="0.25">
      <c r="A81" s="1" t="s">
        <v>57</v>
      </c>
    </row>
    <row r="82" spans="1:10" x14ac:dyDescent="0.25">
      <c r="A82" s="1" t="s">
        <v>58</v>
      </c>
      <c r="J82" s="11" t="s">
        <v>57</v>
      </c>
    </row>
    <row r="83" spans="1:10" x14ac:dyDescent="0.25">
      <c r="J83" s="11" t="s">
        <v>58</v>
      </c>
    </row>
    <row r="84" spans="1:10" x14ac:dyDescent="0.25">
      <c r="A84" s="1" t="s">
        <v>59</v>
      </c>
    </row>
    <row r="85" spans="1:10" x14ac:dyDescent="0.25">
      <c r="A85" s="1" t="s">
        <v>60</v>
      </c>
      <c r="J85" s="11" t="s">
        <v>59</v>
      </c>
    </row>
    <row r="86" spans="1:10" x14ac:dyDescent="0.25">
      <c r="J86" s="11" t="s">
        <v>60</v>
      </c>
    </row>
  </sheetData>
  <pageMargins left="0.7" right="0.7" top="0.75" bottom="0.75" header="0.3" footer="0.3"/>
  <rowBreaks count="2" manualBreakCount="2">
    <brk id="44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31100-C1F3-4AD1-ACEF-5EA2BF2BBCDB}">
  <dimension ref="A1:Q61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9.7109375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61</v>
      </c>
    </row>
    <row r="4" spans="1:17" x14ac:dyDescent="0.25">
      <c r="A4" s="11" t="s">
        <v>5</v>
      </c>
      <c r="B4" s="11" t="s">
        <v>63</v>
      </c>
      <c r="J4" s="11" t="s">
        <v>5</v>
      </c>
      <c r="K4" s="11" t="s">
        <v>63</v>
      </c>
    </row>
    <row r="6" spans="1:17" x14ac:dyDescent="0.25">
      <c r="A6" s="5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9</v>
      </c>
      <c r="G6" s="6" t="s">
        <v>12</v>
      </c>
      <c r="H6" s="6" t="s">
        <v>13</v>
      </c>
      <c r="J6" s="5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12</v>
      </c>
      <c r="Q6" s="6" t="s">
        <v>13</v>
      </c>
    </row>
    <row r="7" spans="1:17" x14ac:dyDescent="0.25">
      <c r="A7" s="12" t="s">
        <v>14</v>
      </c>
      <c r="B7" s="8"/>
      <c r="C7" s="13" t="s">
        <v>9</v>
      </c>
      <c r="D7" s="8"/>
      <c r="E7" s="8"/>
      <c r="F7" s="13" t="s">
        <v>9</v>
      </c>
      <c r="G7" s="8"/>
      <c r="H7" s="8"/>
      <c r="J7" s="12" t="s">
        <v>14</v>
      </c>
      <c r="K7" s="8"/>
      <c r="L7" s="13" t="s">
        <v>9</v>
      </c>
      <c r="M7" s="8"/>
      <c r="N7" s="8"/>
      <c r="O7" s="13" t="s">
        <v>9</v>
      </c>
      <c r="P7" s="8"/>
      <c r="Q7" s="8"/>
    </row>
    <row r="8" spans="1:17" x14ac:dyDescent="0.25">
      <c r="A8" s="12" t="s">
        <v>15</v>
      </c>
      <c r="B8" s="8"/>
      <c r="C8" s="13" t="s">
        <v>9</v>
      </c>
      <c r="D8" s="8"/>
      <c r="E8" s="8"/>
      <c r="F8" s="13" t="s">
        <v>9</v>
      </c>
      <c r="G8" s="8"/>
      <c r="H8" s="8"/>
      <c r="J8" s="12" t="s">
        <v>15</v>
      </c>
      <c r="K8" s="8"/>
      <c r="L8" s="13" t="s">
        <v>9</v>
      </c>
      <c r="M8" s="8"/>
      <c r="N8" s="8"/>
      <c r="O8" s="13" t="s">
        <v>9</v>
      </c>
      <c r="P8" s="8"/>
      <c r="Q8" s="8"/>
    </row>
    <row r="9" spans="1:17" x14ac:dyDescent="0.25">
      <c r="A9" s="14" t="s">
        <v>16</v>
      </c>
      <c r="B9" s="15">
        <v>83.16</v>
      </c>
      <c r="C9" s="13" t="s">
        <v>17</v>
      </c>
      <c r="D9" s="16">
        <f t="shared" ref="D9:D14" si="0">H9/B9</f>
        <v>32</v>
      </c>
      <c r="E9" s="17">
        <v>0.22</v>
      </c>
      <c r="F9" s="13" t="s">
        <v>18</v>
      </c>
      <c r="G9" s="16">
        <v>12096</v>
      </c>
      <c r="H9" s="15">
        <f t="shared" ref="H9:H15" si="1">E9*G9</f>
        <v>2661.12</v>
      </c>
      <c r="J9" s="14" t="s">
        <v>16</v>
      </c>
      <c r="K9" s="15">
        <v>83.16</v>
      </c>
      <c r="L9" s="13" t="s">
        <v>17</v>
      </c>
      <c r="M9" s="16">
        <f t="shared" ref="M9:M14" si="2">Q9/K9</f>
        <v>31</v>
      </c>
      <c r="N9" s="17">
        <v>0.22</v>
      </c>
      <c r="O9" s="13" t="s">
        <v>18</v>
      </c>
      <c r="P9" s="16">
        <v>11718</v>
      </c>
      <c r="Q9" s="15">
        <f t="shared" ref="Q9:Q15" si="3">N9*P9</f>
        <v>2577.96</v>
      </c>
    </row>
    <row r="10" spans="1:17" x14ac:dyDescent="0.25">
      <c r="A10" s="14" t="s">
        <v>19</v>
      </c>
      <c r="B10" s="15">
        <v>59.4</v>
      </c>
      <c r="C10" s="13" t="s">
        <v>17</v>
      </c>
      <c r="D10" s="16">
        <f t="shared" si="0"/>
        <v>37.000000000000007</v>
      </c>
      <c r="E10" s="17">
        <v>0.2</v>
      </c>
      <c r="F10" s="13" t="s">
        <v>18</v>
      </c>
      <c r="G10" s="16">
        <v>10989</v>
      </c>
      <c r="H10" s="15">
        <f t="shared" si="1"/>
        <v>2197.8000000000002</v>
      </c>
      <c r="J10" s="14" t="s">
        <v>19</v>
      </c>
      <c r="K10" s="15">
        <v>59.4</v>
      </c>
      <c r="L10" s="13" t="s">
        <v>17</v>
      </c>
      <c r="M10" s="16">
        <f t="shared" si="2"/>
        <v>35</v>
      </c>
      <c r="N10" s="17">
        <v>0.2</v>
      </c>
      <c r="O10" s="13" t="s">
        <v>18</v>
      </c>
      <c r="P10" s="16">
        <v>10395</v>
      </c>
      <c r="Q10" s="15">
        <f t="shared" si="3"/>
        <v>2079</v>
      </c>
    </row>
    <row r="11" spans="1:17" x14ac:dyDescent="0.25">
      <c r="A11" s="14" t="s">
        <v>20</v>
      </c>
      <c r="B11" s="15">
        <v>119.4</v>
      </c>
      <c r="C11" s="13" t="s">
        <v>17</v>
      </c>
      <c r="D11" s="16">
        <f t="shared" si="0"/>
        <v>36.674623115577887</v>
      </c>
      <c r="E11" s="17">
        <v>0.45</v>
      </c>
      <c r="F11" s="13" t="s">
        <v>18</v>
      </c>
      <c r="G11" s="16">
        <v>9731</v>
      </c>
      <c r="H11" s="15">
        <f t="shared" si="1"/>
        <v>4378.95</v>
      </c>
      <c r="J11" s="14" t="s">
        <v>20</v>
      </c>
      <c r="K11" s="15">
        <v>119.4</v>
      </c>
      <c r="L11" s="13" t="s">
        <v>17</v>
      </c>
      <c r="M11" s="16">
        <f t="shared" si="2"/>
        <v>34.692211055276381</v>
      </c>
      <c r="N11" s="17">
        <v>0.45</v>
      </c>
      <c r="O11" s="13" t="s">
        <v>18</v>
      </c>
      <c r="P11" s="16">
        <v>9205</v>
      </c>
      <c r="Q11" s="15">
        <f t="shared" si="3"/>
        <v>4142.25</v>
      </c>
    </row>
    <row r="12" spans="1:17" x14ac:dyDescent="0.25">
      <c r="A12" s="14" t="s">
        <v>64</v>
      </c>
      <c r="B12" s="15">
        <v>83.16</v>
      </c>
      <c r="C12" s="13" t="s">
        <v>17</v>
      </c>
      <c r="D12" s="17">
        <f t="shared" si="0"/>
        <v>5.4249999999999998</v>
      </c>
      <c r="E12" s="15">
        <v>1</v>
      </c>
      <c r="F12" s="13" t="s">
        <v>18</v>
      </c>
      <c r="G12" s="16">
        <v>451.14299999999997</v>
      </c>
      <c r="H12" s="15">
        <f t="shared" si="1"/>
        <v>451.14299999999997</v>
      </c>
      <c r="J12" s="14" t="s">
        <v>64</v>
      </c>
      <c r="K12" s="15">
        <v>83.16</v>
      </c>
      <c r="L12" s="13" t="s">
        <v>17</v>
      </c>
      <c r="M12" s="17">
        <f t="shared" si="2"/>
        <v>6</v>
      </c>
      <c r="N12" s="15">
        <v>1</v>
      </c>
      <c r="O12" s="13" t="s">
        <v>18</v>
      </c>
      <c r="P12" s="16">
        <v>498.96</v>
      </c>
      <c r="Q12" s="15">
        <f t="shared" si="3"/>
        <v>498.96</v>
      </c>
    </row>
    <row r="13" spans="1:17" x14ac:dyDescent="0.25">
      <c r="A13" s="14" t="s">
        <v>65</v>
      </c>
      <c r="B13" s="15">
        <v>59.4</v>
      </c>
      <c r="C13" s="13" t="s">
        <v>17</v>
      </c>
      <c r="D13" s="17">
        <f t="shared" si="0"/>
        <v>5.125</v>
      </c>
      <c r="E13" s="15">
        <v>1</v>
      </c>
      <c r="F13" s="13" t="s">
        <v>18</v>
      </c>
      <c r="G13" s="16">
        <v>304.42500000000001</v>
      </c>
      <c r="H13" s="15">
        <f t="shared" si="1"/>
        <v>304.42500000000001</v>
      </c>
      <c r="J13" s="14" t="s">
        <v>65</v>
      </c>
      <c r="K13" s="15">
        <v>59.4</v>
      </c>
      <c r="L13" s="13" t="s">
        <v>17</v>
      </c>
      <c r="M13" s="17">
        <f t="shared" si="2"/>
        <v>6</v>
      </c>
      <c r="N13" s="15">
        <v>1</v>
      </c>
      <c r="O13" s="13" t="s">
        <v>18</v>
      </c>
      <c r="P13" s="16">
        <v>356.4</v>
      </c>
      <c r="Q13" s="15">
        <f t="shared" si="3"/>
        <v>356.4</v>
      </c>
    </row>
    <row r="14" spans="1:17" x14ac:dyDescent="0.25">
      <c r="A14" s="14" t="s">
        <v>66</v>
      </c>
      <c r="B14" s="15">
        <v>119.4</v>
      </c>
      <c r="C14" s="13" t="s">
        <v>17</v>
      </c>
      <c r="D14" s="17">
        <f t="shared" si="0"/>
        <v>2.3824999999999998</v>
      </c>
      <c r="E14" s="15">
        <v>1</v>
      </c>
      <c r="F14" s="13" t="s">
        <v>18</v>
      </c>
      <c r="G14" s="16">
        <v>284.47050000000002</v>
      </c>
      <c r="H14" s="15">
        <f t="shared" si="1"/>
        <v>284.47050000000002</v>
      </c>
      <c r="J14" s="14" t="s">
        <v>66</v>
      </c>
      <c r="K14" s="15">
        <v>119.4</v>
      </c>
      <c r="L14" s="13" t="s">
        <v>17</v>
      </c>
      <c r="M14" s="17">
        <f t="shared" si="2"/>
        <v>2.9999999999999996</v>
      </c>
      <c r="N14" s="15">
        <v>1</v>
      </c>
      <c r="O14" s="13" t="s">
        <v>18</v>
      </c>
      <c r="P14" s="16">
        <v>358.2</v>
      </c>
      <c r="Q14" s="15">
        <f t="shared" si="3"/>
        <v>358.2</v>
      </c>
    </row>
    <row r="15" spans="1:17" x14ac:dyDescent="0.25">
      <c r="A15" s="14" t="s">
        <v>21</v>
      </c>
      <c r="B15" s="15"/>
      <c r="C15" s="13" t="s">
        <v>9</v>
      </c>
      <c r="D15" s="15"/>
      <c r="E15" s="17">
        <v>0.45</v>
      </c>
      <c r="F15" s="13" t="s">
        <v>18</v>
      </c>
      <c r="G15" s="15">
        <v>900</v>
      </c>
      <c r="H15" s="15">
        <f t="shared" si="1"/>
        <v>405</v>
      </c>
      <c r="J15" s="14" t="s">
        <v>21</v>
      </c>
      <c r="K15" s="15"/>
      <c r="L15" s="13" t="s">
        <v>9</v>
      </c>
      <c r="M15" s="15"/>
      <c r="N15" s="17">
        <v>0.45</v>
      </c>
      <c r="O15" s="13" t="s">
        <v>18</v>
      </c>
      <c r="P15" s="15">
        <v>900</v>
      </c>
      <c r="Q15" s="15">
        <f t="shared" si="3"/>
        <v>405</v>
      </c>
    </row>
    <row r="16" spans="1:17" x14ac:dyDescent="0.25">
      <c r="A16" s="14" t="s">
        <v>9</v>
      </c>
      <c r="B16" s="15"/>
      <c r="C16" s="13" t="s">
        <v>9</v>
      </c>
      <c r="D16" s="15"/>
      <c r="E16" s="15"/>
      <c r="F16" s="13" t="s">
        <v>9</v>
      </c>
      <c r="G16" s="15"/>
      <c r="H16" s="15"/>
      <c r="J16" s="14" t="s">
        <v>62</v>
      </c>
      <c r="K16" s="15"/>
      <c r="L16" s="13" t="s">
        <v>9</v>
      </c>
      <c r="M16" s="15"/>
      <c r="N16" s="15"/>
      <c r="O16" s="13" t="s">
        <v>18</v>
      </c>
      <c r="P16" s="15"/>
      <c r="Q16" s="15">
        <v>135</v>
      </c>
    </row>
    <row r="17" spans="1:17" x14ac:dyDescent="0.25">
      <c r="A17" s="14" t="s">
        <v>22</v>
      </c>
      <c r="B17" s="15"/>
      <c r="C17" s="13" t="s">
        <v>9</v>
      </c>
      <c r="D17" s="15"/>
      <c r="E17" s="15"/>
      <c r="F17" s="13" t="s">
        <v>9</v>
      </c>
      <c r="G17" s="15"/>
      <c r="H17" s="15"/>
      <c r="J17" s="14" t="s">
        <v>9</v>
      </c>
      <c r="K17" s="15"/>
      <c r="L17" s="13" t="s">
        <v>9</v>
      </c>
      <c r="M17" s="15"/>
      <c r="N17" s="15"/>
      <c r="O17" s="13" t="s">
        <v>9</v>
      </c>
      <c r="P17" s="15"/>
      <c r="Q17" s="15"/>
    </row>
    <row r="18" spans="1:17" x14ac:dyDescent="0.25">
      <c r="A18" s="14" t="s">
        <v>9</v>
      </c>
      <c r="B18" s="15"/>
      <c r="C18" s="13" t="s">
        <v>9</v>
      </c>
      <c r="D18" s="15"/>
      <c r="E18" s="15"/>
      <c r="F18" s="13" t="s">
        <v>9</v>
      </c>
      <c r="G18" s="15"/>
      <c r="H18" s="15"/>
      <c r="J18" s="14" t="s">
        <v>22</v>
      </c>
      <c r="K18" s="15"/>
      <c r="L18" s="13" t="s">
        <v>9</v>
      </c>
      <c r="M18" s="15"/>
      <c r="N18" s="15"/>
      <c r="O18" s="13" t="s">
        <v>9</v>
      </c>
      <c r="P18" s="15"/>
      <c r="Q18" s="15"/>
    </row>
    <row r="19" spans="1:17" x14ac:dyDescent="0.25">
      <c r="A19" s="12" t="s">
        <v>23</v>
      </c>
      <c r="B19" s="8"/>
      <c r="C19" s="13" t="s">
        <v>9</v>
      </c>
      <c r="D19" s="8"/>
      <c r="E19" s="8"/>
      <c r="F19" s="13" t="s">
        <v>9</v>
      </c>
      <c r="G19" s="8"/>
      <c r="H19" s="8">
        <f>SUM(H8:H18)</f>
        <v>10682.908499999998</v>
      </c>
      <c r="J19" s="14" t="s">
        <v>9</v>
      </c>
      <c r="K19" s="15"/>
      <c r="L19" s="13" t="s">
        <v>9</v>
      </c>
      <c r="M19" s="15"/>
      <c r="N19" s="15"/>
      <c r="O19" s="13" t="s">
        <v>9</v>
      </c>
      <c r="P19" s="15"/>
      <c r="Q19" s="15"/>
    </row>
    <row r="20" spans="1:17" x14ac:dyDescent="0.25">
      <c r="A20" s="14" t="s">
        <v>9</v>
      </c>
      <c r="B20" s="15"/>
      <c r="C20" s="13" t="s">
        <v>9</v>
      </c>
      <c r="D20" s="15"/>
      <c r="E20" s="15"/>
      <c r="F20" s="13" t="s">
        <v>9</v>
      </c>
      <c r="G20" s="15"/>
      <c r="H20" s="15"/>
      <c r="J20" s="12" t="s">
        <v>23</v>
      </c>
      <c r="K20" s="8"/>
      <c r="L20" s="13" t="s">
        <v>9</v>
      </c>
      <c r="M20" s="8"/>
      <c r="N20" s="8"/>
      <c r="O20" s="13" t="s">
        <v>9</v>
      </c>
      <c r="P20" s="8"/>
      <c r="Q20" s="8">
        <f>SUM(Q8:Q19)</f>
        <v>10552.769999999999</v>
      </c>
    </row>
    <row r="21" spans="1:17" x14ac:dyDescent="0.25">
      <c r="A21" s="12" t="s">
        <v>24</v>
      </c>
      <c r="B21" s="8"/>
      <c r="C21" s="13" t="s">
        <v>9</v>
      </c>
      <c r="D21" s="8"/>
      <c r="E21" s="8"/>
      <c r="F21" s="13" t="s">
        <v>9</v>
      </c>
      <c r="G21" s="8"/>
      <c r="H21" s="8"/>
      <c r="J21" s="14" t="s">
        <v>9</v>
      </c>
      <c r="K21" s="15"/>
      <c r="L21" s="13" t="s">
        <v>9</v>
      </c>
      <c r="M21" s="15"/>
      <c r="N21" s="15"/>
      <c r="O21" s="13" t="s">
        <v>9</v>
      </c>
      <c r="P21" s="15"/>
      <c r="Q21" s="15"/>
    </row>
    <row r="22" spans="1:17" x14ac:dyDescent="0.25">
      <c r="A22" s="14" t="s">
        <v>28</v>
      </c>
      <c r="B22" s="15">
        <v>-185</v>
      </c>
      <c r="C22" s="13" t="s">
        <v>26</v>
      </c>
      <c r="D22" s="17"/>
      <c r="E22" s="15">
        <v>-777</v>
      </c>
      <c r="F22" s="13" t="s">
        <v>17</v>
      </c>
      <c r="G22" s="17"/>
      <c r="H22" s="15"/>
      <c r="J22" s="12" t="s">
        <v>24</v>
      </c>
      <c r="K22" s="8"/>
      <c r="L22" s="13" t="s">
        <v>9</v>
      </c>
      <c r="M22" s="8"/>
      <c r="N22" s="8"/>
      <c r="O22" s="13" t="s">
        <v>9</v>
      </c>
      <c r="P22" s="8"/>
      <c r="Q22" s="8"/>
    </row>
    <row r="23" spans="1:17" x14ac:dyDescent="0.25">
      <c r="A23" s="14" t="s">
        <v>29</v>
      </c>
      <c r="B23" s="15"/>
      <c r="C23" s="13" t="s">
        <v>26</v>
      </c>
      <c r="D23" s="15"/>
      <c r="E23" s="15"/>
      <c r="F23" s="13" t="s">
        <v>17</v>
      </c>
      <c r="G23" s="15"/>
      <c r="H23" s="15">
        <v>-220</v>
      </c>
      <c r="J23" s="14" t="s">
        <v>28</v>
      </c>
      <c r="K23" s="15">
        <v>-185</v>
      </c>
      <c r="L23" s="13" t="s">
        <v>26</v>
      </c>
      <c r="M23" s="17"/>
      <c r="N23" s="15">
        <v>-777</v>
      </c>
      <c r="O23" s="13" t="s">
        <v>17</v>
      </c>
      <c r="P23" s="17"/>
      <c r="Q23" s="15"/>
    </row>
    <row r="24" spans="1:17" x14ac:dyDescent="0.25">
      <c r="A24" s="14" t="s">
        <v>30</v>
      </c>
      <c r="B24" s="15"/>
      <c r="C24" s="13" t="s">
        <v>26</v>
      </c>
      <c r="D24" s="15"/>
      <c r="E24" s="15"/>
      <c r="F24" s="13" t="s">
        <v>17</v>
      </c>
      <c r="G24" s="15"/>
      <c r="H24" s="15">
        <v>-110</v>
      </c>
      <c r="J24" s="14" t="s">
        <v>29</v>
      </c>
      <c r="K24" s="15"/>
      <c r="L24" s="13" t="s">
        <v>26</v>
      </c>
      <c r="M24" s="15"/>
      <c r="N24" s="15"/>
      <c r="O24" s="13" t="s">
        <v>17</v>
      </c>
      <c r="P24" s="15"/>
      <c r="Q24" s="15">
        <v>-240</v>
      </c>
    </row>
    <row r="25" spans="1:17" x14ac:dyDescent="0.25">
      <c r="A25" s="14" t="s">
        <v>31</v>
      </c>
      <c r="B25" s="15"/>
      <c r="C25" s="13" t="s">
        <v>32</v>
      </c>
      <c r="D25" s="15"/>
      <c r="E25" s="15">
        <v>-2450</v>
      </c>
      <c r="F25" s="13" t="s">
        <v>33</v>
      </c>
      <c r="G25" s="17">
        <v>1.2</v>
      </c>
      <c r="H25" s="15">
        <f>E25*G25</f>
        <v>-2940</v>
      </c>
      <c r="J25" s="14" t="s">
        <v>30</v>
      </c>
      <c r="K25" s="15"/>
      <c r="L25" s="13" t="s">
        <v>26</v>
      </c>
      <c r="M25" s="15"/>
      <c r="N25" s="15"/>
      <c r="O25" s="13" t="s">
        <v>17</v>
      </c>
      <c r="P25" s="15"/>
      <c r="Q25" s="15">
        <v>-120</v>
      </c>
    </row>
    <row r="26" spans="1:17" x14ac:dyDescent="0.25">
      <c r="A26" s="14" t="s">
        <v>34</v>
      </c>
      <c r="B26" s="15"/>
      <c r="C26" s="13" t="s">
        <v>32</v>
      </c>
      <c r="D26" s="15"/>
      <c r="E26" s="15">
        <v>-1409</v>
      </c>
      <c r="F26" s="13" t="s">
        <v>33</v>
      </c>
      <c r="G26" s="17">
        <v>1.4</v>
      </c>
      <c r="H26" s="15">
        <f>E26*G26</f>
        <v>-1972.6</v>
      </c>
      <c r="J26" s="14" t="s">
        <v>31</v>
      </c>
      <c r="K26" s="15"/>
      <c r="L26" s="13" t="s">
        <v>32</v>
      </c>
      <c r="M26" s="15"/>
      <c r="N26" s="15">
        <v>-2450</v>
      </c>
      <c r="O26" s="13" t="s">
        <v>33</v>
      </c>
      <c r="P26" s="17">
        <v>1.25</v>
      </c>
      <c r="Q26" s="15">
        <f>N26*P26</f>
        <v>-3062.5</v>
      </c>
    </row>
    <row r="27" spans="1:17" x14ac:dyDescent="0.25">
      <c r="A27" s="14" t="s">
        <v>35</v>
      </c>
      <c r="B27" s="15"/>
      <c r="C27" s="13" t="s">
        <v>32</v>
      </c>
      <c r="D27" s="15"/>
      <c r="E27" s="15">
        <v>-503</v>
      </c>
      <c r="F27" s="13" t="s">
        <v>33</v>
      </c>
      <c r="G27" s="17">
        <v>1.2</v>
      </c>
      <c r="H27" s="15">
        <f>E27*G27</f>
        <v>-603.6</v>
      </c>
      <c r="J27" s="14" t="s">
        <v>34</v>
      </c>
      <c r="K27" s="15"/>
      <c r="L27" s="13" t="s">
        <v>32</v>
      </c>
      <c r="M27" s="15"/>
      <c r="N27" s="15">
        <v>-1409</v>
      </c>
      <c r="O27" s="13" t="s">
        <v>33</v>
      </c>
      <c r="P27" s="17">
        <v>1.43</v>
      </c>
      <c r="Q27" s="15">
        <f>N27*P27</f>
        <v>-2014.87</v>
      </c>
    </row>
    <row r="28" spans="1:17" x14ac:dyDescent="0.25">
      <c r="A28" s="14" t="s">
        <v>36</v>
      </c>
      <c r="B28" s="15">
        <v>-259</v>
      </c>
      <c r="C28" s="13" t="s">
        <v>32</v>
      </c>
      <c r="D28" s="17">
        <f>H28/B28</f>
        <v>4.3845559845559841</v>
      </c>
      <c r="E28" s="15">
        <v>-1336</v>
      </c>
      <c r="F28" s="13" t="s">
        <v>17</v>
      </c>
      <c r="G28" s="17">
        <v>0.85</v>
      </c>
      <c r="H28" s="15">
        <f>E28*G28</f>
        <v>-1135.5999999999999</v>
      </c>
      <c r="J28" s="14" t="s">
        <v>35</v>
      </c>
      <c r="K28" s="15"/>
      <c r="L28" s="13" t="s">
        <v>32</v>
      </c>
      <c r="M28" s="15"/>
      <c r="N28" s="15">
        <v>-503</v>
      </c>
      <c r="O28" s="13" t="s">
        <v>33</v>
      </c>
      <c r="P28" s="17">
        <v>1.25</v>
      </c>
      <c r="Q28" s="15">
        <f>N28*P28</f>
        <v>-628.75</v>
      </c>
    </row>
    <row r="29" spans="1:17" x14ac:dyDescent="0.25">
      <c r="A29" s="12" t="s">
        <v>37</v>
      </c>
      <c r="B29" s="8"/>
      <c r="C29" s="13" t="s">
        <v>9</v>
      </c>
      <c r="D29" s="8"/>
      <c r="E29" s="8"/>
      <c r="F29" s="13" t="s">
        <v>9</v>
      </c>
      <c r="G29" s="8"/>
      <c r="H29" s="8">
        <f>SUM(H22:H28)</f>
        <v>-6981.8000000000011</v>
      </c>
      <c r="J29" s="14" t="s">
        <v>36</v>
      </c>
      <c r="K29" s="15">
        <v>-259</v>
      </c>
      <c r="L29" s="13" t="s">
        <v>32</v>
      </c>
      <c r="M29" s="17">
        <f>Q29/K29</f>
        <v>4.3845559845559841</v>
      </c>
      <c r="N29" s="15">
        <v>-1336</v>
      </c>
      <c r="O29" s="13" t="s">
        <v>17</v>
      </c>
      <c r="P29" s="17">
        <v>0.85</v>
      </c>
      <c r="Q29" s="15">
        <f>N29*P29</f>
        <v>-1135.5999999999999</v>
      </c>
    </row>
    <row r="30" spans="1:17" x14ac:dyDescent="0.25">
      <c r="A30" s="14" t="s">
        <v>9</v>
      </c>
      <c r="B30" s="15"/>
      <c r="C30" s="13" t="s">
        <v>9</v>
      </c>
      <c r="D30" s="15"/>
      <c r="E30" s="15"/>
      <c r="F30" s="13" t="s">
        <v>9</v>
      </c>
      <c r="G30" s="15"/>
      <c r="H30" s="15"/>
      <c r="J30" s="12" t="s">
        <v>37</v>
      </c>
      <c r="K30" s="8"/>
      <c r="L30" s="13" t="s">
        <v>9</v>
      </c>
      <c r="M30" s="8"/>
      <c r="N30" s="8"/>
      <c r="O30" s="13" t="s">
        <v>9</v>
      </c>
      <c r="P30" s="8"/>
      <c r="Q30" s="8">
        <f>SUM(Q23:Q29)</f>
        <v>-7201.7199999999993</v>
      </c>
    </row>
    <row r="31" spans="1:17" x14ac:dyDescent="0.25">
      <c r="A31" s="14" t="s">
        <v>38</v>
      </c>
      <c r="B31" s="15"/>
      <c r="C31" s="13" t="s">
        <v>9</v>
      </c>
      <c r="D31" s="15"/>
      <c r="E31" s="15"/>
      <c r="F31" s="13" t="s">
        <v>32</v>
      </c>
      <c r="G31" s="15"/>
      <c r="H31" s="15">
        <v>-400</v>
      </c>
      <c r="J31" s="14" t="s">
        <v>9</v>
      </c>
      <c r="K31" s="15"/>
      <c r="L31" s="13" t="s">
        <v>9</v>
      </c>
      <c r="M31" s="15"/>
      <c r="N31" s="15"/>
      <c r="O31" s="13" t="s">
        <v>9</v>
      </c>
      <c r="P31" s="15"/>
      <c r="Q31" s="15"/>
    </row>
    <row r="32" spans="1:17" x14ac:dyDescent="0.25">
      <c r="A32" s="14" t="s">
        <v>39</v>
      </c>
      <c r="B32" s="15"/>
      <c r="C32" s="13" t="s">
        <v>9</v>
      </c>
      <c r="D32" s="15"/>
      <c r="E32" s="15"/>
      <c r="F32" s="13" t="s">
        <v>32</v>
      </c>
      <c r="G32" s="15"/>
      <c r="H32" s="15">
        <v>-100</v>
      </c>
      <c r="J32" s="14" t="s">
        <v>38</v>
      </c>
      <c r="K32" s="15"/>
      <c r="L32" s="13" t="s">
        <v>9</v>
      </c>
      <c r="M32" s="15"/>
      <c r="N32" s="15"/>
      <c r="O32" s="13" t="s">
        <v>32</v>
      </c>
      <c r="P32" s="15"/>
      <c r="Q32" s="15">
        <v>-400</v>
      </c>
    </row>
    <row r="33" spans="1:17" x14ac:dyDescent="0.25">
      <c r="A33" s="14" t="s">
        <v>40</v>
      </c>
      <c r="B33" s="15"/>
      <c r="C33" s="13" t="s">
        <v>9</v>
      </c>
      <c r="D33" s="15"/>
      <c r="E33" s="15"/>
      <c r="F33" s="13" t="s">
        <v>32</v>
      </c>
      <c r="G33" s="15"/>
      <c r="H33" s="15">
        <v>-35</v>
      </c>
      <c r="J33" s="14" t="s">
        <v>39</v>
      </c>
      <c r="K33" s="15"/>
      <c r="L33" s="13" t="s">
        <v>9</v>
      </c>
      <c r="M33" s="15"/>
      <c r="N33" s="15"/>
      <c r="O33" s="13" t="s">
        <v>32</v>
      </c>
      <c r="P33" s="15"/>
      <c r="Q33" s="15">
        <v>-100</v>
      </c>
    </row>
    <row r="34" spans="1:17" x14ac:dyDescent="0.25">
      <c r="A34" s="14" t="s">
        <v>41</v>
      </c>
      <c r="B34" s="15"/>
      <c r="C34" s="13" t="s">
        <v>9</v>
      </c>
      <c r="D34" s="15"/>
      <c r="E34" s="15"/>
      <c r="F34" s="13" t="s">
        <v>32</v>
      </c>
      <c r="G34" s="15"/>
      <c r="H34" s="15">
        <v>-50</v>
      </c>
      <c r="J34" s="14" t="s">
        <v>40</v>
      </c>
      <c r="K34" s="15"/>
      <c r="L34" s="13" t="s">
        <v>9</v>
      </c>
      <c r="M34" s="15"/>
      <c r="N34" s="15"/>
      <c r="O34" s="13" t="s">
        <v>32</v>
      </c>
      <c r="P34" s="15"/>
      <c r="Q34" s="15">
        <v>-35</v>
      </c>
    </row>
    <row r="35" spans="1:17" x14ac:dyDescent="0.25">
      <c r="A35" s="14" t="s">
        <v>42</v>
      </c>
      <c r="B35" s="15"/>
      <c r="C35" s="13" t="s">
        <v>9</v>
      </c>
      <c r="D35" s="15"/>
      <c r="E35" s="15"/>
      <c r="F35" s="13" t="s">
        <v>17</v>
      </c>
      <c r="G35" s="15"/>
      <c r="H35" s="15">
        <v>-300</v>
      </c>
      <c r="J35" s="14" t="s">
        <v>41</v>
      </c>
      <c r="K35" s="15"/>
      <c r="L35" s="13" t="s">
        <v>9</v>
      </c>
      <c r="M35" s="15"/>
      <c r="N35" s="15"/>
      <c r="O35" s="13" t="s">
        <v>32</v>
      </c>
      <c r="P35" s="15"/>
      <c r="Q35" s="15">
        <v>-50</v>
      </c>
    </row>
    <row r="36" spans="1:17" x14ac:dyDescent="0.25">
      <c r="A36" s="14" t="s">
        <v>43</v>
      </c>
      <c r="B36" s="15"/>
      <c r="C36" s="13" t="s">
        <v>9</v>
      </c>
      <c r="D36" s="15"/>
      <c r="E36" s="15"/>
      <c r="F36" s="13" t="s">
        <v>32</v>
      </c>
      <c r="G36" s="15"/>
      <c r="H36" s="15">
        <v>-300</v>
      </c>
      <c r="J36" s="14" t="s">
        <v>42</v>
      </c>
      <c r="K36" s="15"/>
      <c r="L36" s="13" t="s">
        <v>9</v>
      </c>
      <c r="M36" s="15"/>
      <c r="N36" s="15"/>
      <c r="O36" s="13" t="s">
        <v>17</v>
      </c>
      <c r="P36" s="15"/>
      <c r="Q36" s="15">
        <v>-310</v>
      </c>
    </row>
    <row r="37" spans="1:17" x14ac:dyDescent="0.25">
      <c r="A37" s="12" t="s">
        <v>44</v>
      </c>
      <c r="B37" s="8"/>
      <c r="C37" s="13" t="s">
        <v>9</v>
      </c>
      <c r="D37" s="8"/>
      <c r="E37" s="8"/>
      <c r="F37" s="13" t="s">
        <v>9</v>
      </c>
      <c r="G37" s="8"/>
      <c r="H37" s="8">
        <f>SUM(H31:H36)</f>
        <v>-1185</v>
      </c>
      <c r="J37" s="14" t="s">
        <v>43</v>
      </c>
      <c r="K37" s="15"/>
      <c r="L37" s="13" t="s">
        <v>9</v>
      </c>
      <c r="M37" s="15"/>
      <c r="N37" s="15"/>
      <c r="O37" s="13" t="s">
        <v>32</v>
      </c>
      <c r="P37" s="15"/>
      <c r="Q37" s="15">
        <v>-300</v>
      </c>
    </row>
    <row r="38" spans="1:17" x14ac:dyDescent="0.25">
      <c r="A38" s="12" t="s">
        <v>45</v>
      </c>
      <c r="B38" s="8"/>
      <c r="C38" s="13" t="s">
        <v>9</v>
      </c>
      <c r="D38" s="8"/>
      <c r="E38" s="8"/>
      <c r="F38" s="13" t="s">
        <v>9</v>
      </c>
      <c r="G38" s="8"/>
      <c r="H38" s="8">
        <f>SUM(H29,H37)</f>
        <v>-8166.8000000000011</v>
      </c>
      <c r="J38" s="12" t="s">
        <v>44</v>
      </c>
      <c r="K38" s="8"/>
      <c r="L38" s="13" t="s">
        <v>9</v>
      </c>
      <c r="M38" s="8"/>
      <c r="N38" s="8"/>
      <c r="O38" s="13" t="s">
        <v>9</v>
      </c>
      <c r="P38" s="8"/>
      <c r="Q38" s="8">
        <f>SUM(Q32:Q37)</f>
        <v>-1195</v>
      </c>
    </row>
    <row r="39" spans="1:17" x14ac:dyDescent="0.25">
      <c r="A39" s="12" t="s">
        <v>46</v>
      </c>
      <c r="B39" s="8"/>
      <c r="C39" s="13" t="s">
        <v>9</v>
      </c>
      <c r="D39" s="8"/>
      <c r="E39" s="8"/>
      <c r="F39" s="13" t="s">
        <v>9</v>
      </c>
      <c r="G39" s="8"/>
      <c r="H39" s="8">
        <f>SUM(H19,H38)</f>
        <v>2516.1084999999966</v>
      </c>
      <c r="J39" s="12" t="s">
        <v>45</v>
      </c>
      <c r="K39" s="8"/>
      <c r="L39" s="13" t="s">
        <v>9</v>
      </c>
      <c r="M39" s="8"/>
      <c r="N39" s="8"/>
      <c r="O39" s="13" t="s">
        <v>9</v>
      </c>
      <c r="P39" s="8"/>
      <c r="Q39" s="8">
        <f>SUM(Q30,Q38)</f>
        <v>-8396.7199999999993</v>
      </c>
    </row>
    <row r="40" spans="1:17" x14ac:dyDescent="0.25">
      <c r="J40" s="12" t="s">
        <v>46</v>
      </c>
      <c r="K40" s="8"/>
      <c r="L40" s="13" t="s">
        <v>9</v>
      </c>
      <c r="M40" s="8"/>
      <c r="N40" s="8"/>
      <c r="O40" s="13" t="s">
        <v>9</v>
      </c>
      <c r="P40" s="8"/>
      <c r="Q40" s="8">
        <f>SUM(Q20,Q39)</f>
        <v>2156.0499999999993</v>
      </c>
    </row>
    <row r="41" spans="1:17" x14ac:dyDescent="0.25">
      <c r="A41" s="11" t="s">
        <v>67</v>
      </c>
    </row>
    <row r="42" spans="1:17" x14ac:dyDescent="0.25">
      <c r="J42" s="11" t="s">
        <v>67</v>
      </c>
    </row>
    <row r="43" spans="1:17" x14ac:dyDescent="0.25">
      <c r="A43" s="11" t="s">
        <v>49</v>
      </c>
    </row>
    <row r="44" spans="1:17" x14ac:dyDescent="0.25">
      <c r="J44" s="11" t="s">
        <v>49</v>
      </c>
    </row>
    <row r="45" spans="1:17" x14ac:dyDescent="0.25">
      <c r="A45" t="s">
        <v>50</v>
      </c>
    </row>
    <row r="46" spans="1:17" x14ac:dyDescent="0.25">
      <c r="A46" s="11" t="s">
        <v>1</v>
      </c>
      <c r="B46" s="11" t="s">
        <v>2</v>
      </c>
      <c r="J46" t="s">
        <v>50</v>
      </c>
    </row>
    <row r="47" spans="1:17" x14ac:dyDescent="0.25">
      <c r="A47" s="11" t="s">
        <v>3</v>
      </c>
      <c r="B47" s="11" t="s">
        <v>4</v>
      </c>
      <c r="J47" s="11" t="s">
        <v>1</v>
      </c>
      <c r="K47" s="11" t="s">
        <v>2</v>
      </c>
    </row>
    <row r="48" spans="1:17" x14ac:dyDescent="0.25">
      <c r="A48" s="11" t="s">
        <v>5</v>
      </c>
      <c r="B48" s="11" t="s">
        <v>63</v>
      </c>
      <c r="J48" s="11" t="s">
        <v>3</v>
      </c>
      <c r="K48" s="11" t="s">
        <v>61</v>
      </c>
    </row>
    <row r="49" spans="1:17" x14ac:dyDescent="0.25">
      <c r="J49" s="11" t="s">
        <v>5</v>
      </c>
      <c r="K49" s="11" t="s">
        <v>63</v>
      </c>
    </row>
    <row r="50" spans="1:17" x14ac:dyDescent="0.25">
      <c r="A50" s="5" t="s">
        <v>7</v>
      </c>
      <c r="B50" s="6" t="s">
        <v>8</v>
      </c>
      <c r="C50" s="6" t="s">
        <v>9</v>
      </c>
      <c r="D50" s="6" t="s">
        <v>10</v>
      </c>
      <c r="E50" s="6" t="s">
        <v>11</v>
      </c>
      <c r="F50" s="6" t="s">
        <v>9</v>
      </c>
      <c r="G50" s="6" t="s">
        <v>12</v>
      </c>
      <c r="H50" s="6" t="s">
        <v>13</v>
      </c>
    </row>
    <row r="51" spans="1:17" x14ac:dyDescent="0.25">
      <c r="J51" s="5" t="s">
        <v>7</v>
      </c>
      <c r="K51" s="6" t="s">
        <v>8</v>
      </c>
      <c r="L51" s="6" t="s">
        <v>9</v>
      </c>
      <c r="M51" s="6" t="s">
        <v>10</v>
      </c>
      <c r="N51" s="6" t="s">
        <v>11</v>
      </c>
      <c r="O51" s="6" t="s">
        <v>9</v>
      </c>
      <c r="P51" s="6" t="s">
        <v>12</v>
      </c>
      <c r="Q51" s="6" t="s">
        <v>13</v>
      </c>
    </row>
    <row r="54" spans="1:17" x14ac:dyDescent="0.25">
      <c r="A54" s="11" t="s">
        <v>49</v>
      </c>
    </row>
    <row r="55" spans="1:17" x14ac:dyDescent="0.25">
      <c r="J55" s="11" t="s">
        <v>49</v>
      </c>
    </row>
    <row r="56" spans="1:17" x14ac:dyDescent="0.25">
      <c r="A56" s="11" t="s">
        <v>57</v>
      </c>
    </row>
    <row r="57" spans="1:17" x14ac:dyDescent="0.25">
      <c r="A57" s="11" t="s">
        <v>58</v>
      </c>
      <c r="J57" s="11" t="s">
        <v>57</v>
      </c>
    </row>
    <row r="58" spans="1:17" x14ac:dyDescent="0.25">
      <c r="J58" s="11" t="s">
        <v>58</v>
      </c>
    </row>
    <row r="59" spans="1:17" x14ac:dyDescent="0.25">
      <c r="A59" s="11" t="s">
        <v>59</v>
      </c>
    </row>
    <row r="60" spans="1:17" x14ac:dyDescent="0.25">
      <c r="A60" s="11" t="s">
        <v>60</v>
      </c>
      <c r="J60" s="11" t="s">
        <v>59</v>
      </c>
    </row>
    <row r="61" spans="1:17" x14ac:dyDescent="0.25">
      <c r="J61" s="1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Intro</vt:lpstr>
      <vt:lpstr>Foderpl1</vt:lpstr>
      <vt:lpstr>Økologi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dcterms:created xsi:type="dcterms:W3CDTF">2022-11-03T13:31:02Z</dcterms:created>
  <dcterms:modified xsi:type="dcterms:W3CDTF">2022-12-19T10:38:56Z</dcterms:modified>
</cp:coreProperties>
</file>